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Z:\Monthly Reports\2020\Press Release and SEC Filings\Q3 2020\Press Release - EQS\"/>
    </mc:Choice>
  </mc:AlternateContent>
  <xr:revisionPtr revIDLastSave="0" documentId="13_ncr:8001_{CF796EE3-B01B-49E1-845A-F0C2F2047F36}" xr6:coauthVersionLast="45" xr6:coauthVersionMax="45" xr10:uidLastSave="{00000000-0000-0000-0000-000000000000}"/>
  <bookViews>
    <workbookView xWindow="-28920" yWindow="-1545" windowWidth="29040" windowHeight="15840" firstSheet="1" activeTab="5" xr2:uid="{00000000-000D-0000-FFFF-FFFF00000000}"/>
  </bookViews>
  <sheets>
    <sheet name="Approval" sheetId="5" state="hidden" r:id="rId1"/>
    <sheet name="P&amp;L" sheetId="1" r:id="rId2"/>
    <sheet name="Non-GAAP" sheetId="6" r:id="rId3"/>
    <sheet name="NON GAAP old" sheetId="4" state="hidden" r:id="rId4"/>
    <sheet name="BalanceSheet" sheetId="2" r:id="rId5"/>
    <sheet name="Cash Flow" sheetId="3" r:id="rId6"/>
    <sheet name="P&amp;L with % of Rev" sheetId="7" state="hidden" r:id="rId7"/>
    <sheet name="P&amp;L Flux" sheetId="8" state="hidden" r:id="rId8"/>
  </sheets>
  <externalReferences>
    <externalReference r:id="rId9"/>
    <externalReference r:id="rId10"/>
    <externalReference r:id="rId11"/>
  </externalReferences>
  <definedNames>
    <definedName name="\a" localSheetId="0">#REF!</definedName>
    <definedName name="\a" localSheetId="2">#REF!</definedName>
    <definedName name="\a" localSheetId="7">#REF!</definedName>
    <definedName name="\a" localSheetId="6">#REF!</definedName>
    <definedName name="\a">#REF!</definedName>
    <definedName name="\b" localSheetId="0">#REF!</definedName>
    <definedName name="\b" localSheetId="2">#REF!</definedName>
    <definedName name="\b" localSheetId="7">#REF!</definedName>
    <definedName name="\b" localSheetId="6">#REF!</definedName>
    <definedName name="\b">#REF!</definedName>
    <definedName name="\c" localSheetId="0">#REF!</definedName>
    <definedName name="\c" localSheetId="2">#REF!</definedName>
    <definedName name="\c" localSheetId="7">#REF!</definedName>
    <definedName name="\c" localSheetId="6">#REF!</definedName>
    <definedName name="\c">#REF!</definedName>
    <definedName name="\d" localSheetId="2">#REF!</definedName>
    <definedName name="\d" localSheetId="7">#REF!</definedName>
    <definedName name="\d" localSheetId="6">#REF!</definedName>
    <definedName name="\d">#REF!</definedName>
    <definedName name="\e" localSheetId="2">#REF!</definedName>
    <definedName name="\e" localSheetId="7">#REF!</definedName>
    <definedName name="\e" localSheetId="6">#REF!</definedName>
    <definedName name="\e">#REF!</definedName>
    <definedName name="\f" localSheetId="2">#REF!</definedName>
    <definedName name="\f" localSheetId="7">#REF!</definedName>
    <definedName name="\f" localSheetId="6">#REF!</definedName>
    <definedName name="\f">#REF!</definedName>
    <definedName name="\g" localSheetId="2">#REF!</definedName>
    <definedName name="\g" localSheetId="7">#REF!</definedName>
    <definedName name="\g" localSheetId="6">#REF!</definedName>
    <definedName name="\g">#REF!</definedName>
    <definedName name="\h" localSheetId="2">#REF!</definedName>
    <definedName name="\h" localSheetId="7">#REF!</definedName>
    <definedName name="\h" localSheetId="6">#REF!</definedName>
    <definedName name="\h">#REF!</definedName>
    <definedName name="\i" localSheetId="2">#REF!</definedName>
    <definedName name="\i" localSheetId="7">#REF!</definedName>
    <definedName name="\i" localSheetId="6">#REF!</definedName>
    <definedName name="\i">#REF!</definedName>
    <definedName name="\k" localSheetId="2">#REF!</definedName>
    <definedName name="\k" localSheetId="7">#REF!</definedName>
    <definedName name="\k" localSheetId="6">#REF!</definedName>
    <definedName name="\k">#REF!</definedName>
    <definedName name="\l" localSheetId="2">#REF!</definedName>
    <definedName name="\l" localSheetId="7">#REF!</definedName>
    <definedName name="\l" localSheetId="6">#REF!</definedName>
    <definedName name="\l">#REF!</definedName>
    <definedName name="\m" localSheetId="2">#REF!</definedName>
    <definedName name="\m" localSheetId="7">#REF!</definedName>
    <definedName name="\m" localSheetId="6">#REF!</definedName>
    <definedName name="\m">#REF!</definedName>
    <definedName name="\n" localSheetId="2">#REF!</definedName>
    <definedName name="\n" localSheetId="7">#REF!</definedName>
    <definedName name="\n" localSheetId="6">#REF!</definedName>
    <definedName name="\n">#REF!</definedName>
    <definedName name="\o" localSheetId="2">#REF!</definedName>
    <definedName name="\o" localSheetId="7">#REF!</definedName>
    <definedName name="\o" localSheetId="6">#REF!</definedName>
    <definedName name="\o">#REF!</definedName>
    <definedName name="\p" localSheetId="2">#REF!</definedName>
    <definedName name="\p" localSheetId="7">#REF!</definedName>
    <definedName name="\p" localSheetId="6">#REF!</definedName>
    <definedName name="\p">#REF!</definedName>
    <definedName name="\r" localSheetId="2">#REF!</definedName>
    <definedName name="\r" localSheetId="7">#REF!</definedName>
    <definedName name="\r" localSheetId="6">#REF!</definedName>
    <definedName name="\r">#REF!</definedName>
    <definedName name="\s" localSheetId="2">#REF!</definedName>
    <definedName name="\s" localSheetId="7">#REF!</definedName>
    <definedName name="\s" localSheetId="6">#REF!</definedName>
    <definedName name="\s">#REF!</definedName>
    <definedName name="\t" localSheetId="2">#REF!</definedName>
    <definedName name="\t" localSheetId="7">#REF!</definedName>
    <definedName name="\t" localSheetId="6">#REF!</definedName>
    <definedName name="\t">#REF!</definedName>
    <definedName name="\u" localSheetId="2">#REF!</definedName>
    <definedName name="\u" localSheetId="7">#REF!</definedName>
    <definedName name="\u" localSheetId="6">#REF!</definedName>
    <definedName name="\u">#REF!</definedName>
    <definedName name="\v" localSheetId="2">#REF!</definedName>
    <definedName name="\v" localSheetId="7">#REF!</definedName>
    <definedName name="\v" localSheetId="6">#REF!</definedName>
    <definedName name="\v">#REF!</definedName>
    <definedName name="\x" localSheetId="2">#REF!</definedName>
    <definedName name="\x" localSheetId="7">#REF!</definedName>
    <definedName name="\x" localSheetId="6">#REF!</definedName>
    <definedName name="\x">#REF!</definedName>
    <definedName name="\y" localSheetId="2">#REF!</definedName>
    <definedName name="\y" localSheetId="7">#REF!</definedName>
    <definedName name="\y" localSheetId="6">#REF!</definedName>
    <definedName name="\y">#REF!</definedName>
    <definedName name="\z" localSheetId="2">#REF!</definedName>
    <definedName name="\z" localSheetId="7">#REF!</definedName>
    <definedName name="\z" localSheetId="6">#REF!</definedName>
    <definedName name="\z">#REF!</definedName>
    <definedName name="A" localSheetId="2">#REF!</definedName>
    <definedName name="A" localSheetId="7">#REF!</definedName>
    <definedName name="A" localSheetId="6">#REF!</definedName>
    <definedName name="A">#REF!</definedName>
    <definedName name="Active" localSheetId="2">#REF!</definedName>
    <definedName name="Active" localSheetId="7">#REF!</definedName>
    <definedName name="Active" localSheetId="6">#REF!</definedName>
    <definedName name="Active">#REF!</definedName>
    <definedName name="ADATA" localSheetId="2">#REF!</definedName>
    <definedName name="ADATA" localSheetId="7">#REF!</definedName>
    <definedName name="ADATA" localSheetId="6">#REF!</definedName>
    <definedName name="ADATA">#REF!</definedName>
    <definedName name="ADATA1" localSheetId="2">#REF!</definedName>
    <definedName name="ADATA1" localSheetId="7">#REF!</definedName>
    <definedName name="ADATA1" localSheetId="6">#REF!</definedName>
    <definedName name="ADATA1">#REF!</definedName>
    <definedName name="AMAAZAN" localSheetId="2">#REF!</definedName>
    <definedName name="AMAAZAN" localSheetId="7">#REF!</definedName>
    <definedName name="AMAAZAN" localSheetId="6">#REF!</definedName>
    <definedName name="AMAAZAN">#REF!</definedName>
    <definedName name="AMAFPR" localSheetId="2">#REF!</definedName>
    <definedName name="AMAFPR" localSheetId="7">#REF!</definedName>
    <definedName name="AMAFPR" localSheetId="6">#REF!</definedName>
    <definedName name="AMAFPR">#REF!</definedName>
    <definedName name="AMAKOSH" localSheetId="2">#REF!</definedName>
    <definedName name="AMAKOSH" localSheetId="7">#REF!</definedName>
    <definedName name="AMAKOSH" localSheetId="6">#REF!</definedName>
    <definedName name="AMAKOSH">#REF!</definedName>
    <definedName name="AMANP" localSheetId="2">#REF!</definedName>
    <definedName name="AMANP" localSheetId="7">#REF!</definedName>
    <definedName name="AMANP" localSheetId="6">#REF!</definedName>
    <definedName name="AMANP">#REF!</definedName>
    <definedName name="ARNDTAR" localSheetId="2">#REF!</definedName>
    <definedName name="ARNDTAR" localSheetId="7">#REF!</definedName>
    <definedName name="ARNDTAR" localSheetId="6">#REF!</definedName>
    <definedName name="ARNDTAR">#REF!</definedName>
    <definedName name="ASLS" localSheetId="2">#REF!</definedName>
    <definedName name="ASLS" localSheetId="7">#REF!</definedName>
    <definedName name="ASLS" localSheetId="6">#REF!</definedName>
    <definedName name="ASLS">#REF!</definedName>
    <definedName name="b" localSheetId="2">#REF!</definedName>
    <definedName name="b" localSheetId="7">#REF!</definedName>
    <definedName name="b" localSheetId="6">#REF!</definedName>
    <definedName name="b">#REF!</definedName>
    <definedName name="balance" localSheetId="2">#REF!</definedName>
    <definedName name="balance" localSheetId="7">#REF!</definedName>
    <definedName name="balance" localSheetId="6">#REF!</definedName>
    <definedName name="balance">#REF!</definedName>
    <definedName name="BMAAZAN" localSheetId="2">#REF!</definedName>
    <definedName name="BMAAZAN" localSheetId="7">#REF!</definedName>
    <definedName name="BMAAZAN" localSheetId="6">#REF!</definedName>
    <definedName name="BMAAZAN">#REF!</definedName>
    <definedName name="CF" localSheetId="2">#REF!</definedName>
    <definedName name="CF" localSheetId="7">#REF!</definedName>
    <definedName name="CF" localSheetId="6">#REF!</definedName>
    <definedName name="CF">#REF!</definedName>
    <definedName name="Data">'[1]Data From Company'!$B$2:$O$103</definedName>
    <definedName name="G_No">[1]Parameters!$C$11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41308.4497916667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months" localSheetId="0">#REF!</definedName>
    <definedName name="months" localSheetId="2">#REF!</definedName>
    <definedName name="months" localSheetId="7">#REF!</definedName>
    <definedName name="months" localSheetId="6">#REF!</definedName>
    <definedName name="months">#REF!</definedName>
    <definedName name="new">[2]Cover!$C$23</definedName>
    <definedName name="PDATA" localSheetId="0">#REF!</definedName>
    <definedName name="PDATA" localSheetId="2">#REF!</definedName>
    <definedName name="PDATA" localSheetId="7">#REF!</definedName>
    <definedName name="PDATA" localSheetId="6">#REF!</definedName>
    <definedName name="PDATA">#REF!</definedName>
    <definedName name="PDATA1" localSheetId="0">#REF!</definedName>
    <definedName name="PDATA1" localSheetId="2">#REF!</definedName>
    <definedName name="PDATA1" localSheetId="7">#REF!</definedName>
    <definedName name="PDATA1" localSheetId="6">#REF!</definedName>
    <definedName name="PDATA1">#REF!</definedName>
    <definedName name="PMAAZAN" localSheetId="0">#REF!</definedName>
    <definedName name="PMAAZAN" localSheetId="2">#REF!</definedName>
    <definedName name="PMAAZAN" localSheetId="7">#REF!</definedName>
    <definedName name="PMAAZAN" localSheetId="6">#REF!</definedName>
    <definedName name="PMAAZAN">#REF!</definedName>
    <definedName name="PMAF" localSheetId="2">#REF!</definedName>
    <definedName name="PMAF" localSheetId="7">#REF!</definedName>
    <definedName name="PMAF" localSheetId="6">#REF!</definedName>
    <definedName name="PMAF">#REF!</definedName>
    <definedName name="PMAFPR" localSheetId="2">#REF!</definedName>
    <definedName name="PMAFPR" localSheetId="7">#REF!</definedName>
    <definedName name="PMAFPR" localSheetId="6">#REF!</definedName>
    <definedName name="PMAFPR">#REF!</definedName>
    <definedName name="PMAKOSH" localSheetId="2">#REF!</definedName>
    <definedName name="PMAKOSH" localSheetId="7">#REF!</definedName>
    <definedName name="PMAKOSH" localSheetId="6">#REF!</definedName>
    <definedName name="PMAKOSH">#REF!</definedName>
    <definedName name="PMANP" localSheetId="2">#REF!</definedName>
    <definedName name="PMANP" localSheetId="7">#REF!</definedName>
    <definedName name="PMANP" localSheetId="6">#REF!</definedName>
    <definedName name="PMANP">#REF!</definedName>
    <definedName name="PPRLS" localSheetId="2">#REF!</definedName>
    <definedName name="PPRLS" localSheetId="7">#REF!</definedName>
    <definedName name="PPRLS" localSheetId="6">#REF!</definedName>
    <definedName name="PPRLS">#REF!</definedName>
    <definedName name="_xlnm.Print_Area" localSheetId="4">BalanceSheet!$B:$E</definedName>
    <definedName name="_xlnm.Print_Area" localSheetId="5">'Cash Flow'!$B:$I</definedName>
    <definedName name="_xlnm.Print_Area" localSheetId="3">'NON GAAP old'!$A:$F</definedName>
    <definedName name="_xlnm.Print_Area" localSheetId="2">'Non-GAAP'!$B:$I</definedName>
    <definedName name="_xlnm.Print_Area" localSheetId="1">'P&amp;L'!$B:$I</definedName>
    <definedName name="_xlnm.Print_Area" localSheetId="7">'P&amp;L Flux'!$A$1:$M$46</definedName>
    <definedName name="_xlnm.Print_Area" localSheetId="6">'P&amp;L with % of Rev'!$A$1:$K$46</definedName>
    <definedName name="PRND" localSheetId="0">#REF!</definedName>
    <definedName name="PRND" localSheetId="2">#REF!</definedName>
    <definedName name="PRND" localSheetId="7">#REF!</definedName>
    <definedName name="PRND" localSheetId="6">#REF!</definedName>
    <definedName name="PRND">#REF!</definedName>
    <definedName name="PRNDTAR" localSheetId="0">#REF!</definedName>
    <definedName name="PRNDTAR" localSheetId="2">#REF!</definedName>
    <definedName name="PRNDTAR" localSheetId="7">#REF!</definedName>
    <definedName name="PRNDTAR" localSheetId="6">#REF!</definedName>
    <definedName name="PRNDTAR">#REF!</definedName>
    <definedName name="PSLS" localSheetId="0">#REF!</definedName>
    <definedName name="PSLS" localSheetId="2">#REF!</definedName>
    <definedName name="PSLS" localSheetId="7">#REF!</definedName>
    <definedName name="PSLS" localSheetId="6">#REF!</definedName>
    <definedName name="PSLS">#REF!</definedName>
    <definedName name="PTARF" localSheetId="2">#REF!</definedName>
    <definedName name="PTARF" localSheetId="7">#REF!</definedName>
    <definedName name="PTARF" localSheetId="6">#REF!</definedName>
    <definedName name="PTARF">#REF!</definedName>
    <definedName name="Recip">'[1]Data From Company'!$E$109:$G$118</definedName>
    <definedName name="REPORTDATE" localSheetId="0">#REF!</definedName>
    <definedName name="REPORTDATE" localSheetId="2">#REF!</definedName>
    <definedName name="REPORTDATE" localSheetId="7">#REF!</definedName>
    <definedName name="REPORTDATE" localSheetId="6">#REF!</definedName>
    <definedName name="REPORTDATE">#REF!</definedName>
    <definedName name="Target_Area" localSheetId="0">#REF!</definedName>
    <definedName name="Target_Area" localSheetId="2">#REF!</definedName>
    <definedName name="Target_Area" localSheetId="7">#REF!</definedName>
    <definedName name="Target_Area" localSheetId="6">#REF!</definedName>
    <definedName name="Target_Area">#REF!</definedName>
    <definedName name="target_culnum" localSheetId="0">#REF!</definedName>
    <definedName name="target_culnum" localSheetId="2">#REF!</definedName>
    <definedName name="target_culnum" localSheetId="7">#REF!</definedName>
    <definedName name="target_culnum" localSheetId="6">#REF!</definedName>
    <definedName name="target_culnum">#REF!</definedName>
    <definedName name="target_culnum2" localSheetId="2">#REF!</definedName>
    <definedName name="target_culnum2" localSheetId="7">#REF!</definedName>
    <definedName name="target_culnum2" localSheetId="6">#REF!</definedName>
    <definedName name="target_culnum2">#REF!</definedName>
    <definedName name="Target_output" localSheetId="2">#REF!</definedName>
    <definedName name="Target_output" localSheetId="7">#REF!</definedName>
    <definedName name="Target_output" localSheetId="6">#REF!</definedName>
    <definedName name="Target_output">#REF!</definedName>
    <definedName name="Target_Row" localSheetId="2">#REF!</definedName>
    <definedName name="Target_Row" localSheetId="7">#REF!</definedName>
    <definedName name="Target_Row" localSheetId="6">#REF!</definedName>
    <definedName name="Target_Row">#REF!</definedName>
    <definedName name="target_rownum" localSheetId="2">#REF!</definedName>
    <definedName name="target_rownum" localSheetId="7">#REF!</definedName>
    <definedName name="target_rownum" localSheetId="6">#REF!</definedName>
    <definedName name="target_rownum">#REF!</definedName>
    <definedName name="target_rownum2" localSheetId="2">#REF!</definedName>
    <definedName name="target_rownum2" localSheetId="7">#REF!</definedName>
    <definedName name="target_rownum2" localSheetId="6">#REF!</definedName>
    <definedName name="target_rownum2">#REF!</definedName>
    <definedName name="Target1" localSheetId="2">#REF!</definedName>
    <definedName name="Target1" localSheetId="7">#REF!</definedName>
    <definedName name="Target1" localSheetId="6">#REF!</definedName>
    <definedName name="Target1">#REF!</definedName>
    <definedName name="TargetA1" localSheetId="2">#REF!</definedName>
    <definedName name="TargetA1" localSheetId="7">#REF!</definedName>
    <definedName name="TargetA1" localSheetId="6">#REF!</definedName>
    <definedName name="TargetA1">#REF!</definedName>
    <definedName name="TargetA2" localSheetId="2">#REF!</definedName>
    <definedName name="TargetA2" localSheetId="7">#REF!</definedName>
    <definedName name="TargetA2" localSheetId="6">#REF!</definedName>
    <definedName name="TargetA2">#REF!</definedName>
    <definedName name="TargetB1" localSheetId="2">#REF!</definedName>
    <definedName name="TargetB1" localSheetId="7">#REF!</definedName>
    <definedName name="TargetB1" localSheetId="6">#REF!</definedName>
    <definedName name="TargetB1">#REF!</definedName>
    <definedName name="TargetB2" localSheetId="2">#REF!</definedName>
    <definedName name="TargetB2" localSheetId="7">#REF!</definedName>
    <definedName name="TargetB2" localSheetId="6">#REF!</definedName>
    <definedName name="TargetB2">#REF!</definedName>
    <definedName name="TargetC1" localSheetId="2">#REF!</definedName>
    <definedName name="TargetC1" localSheetId="7">#REF!</definedName>
    <definedName name="TargetC1" localSheetId="6">#REF!</definedName>
    <definedName name="TargetC1">#REF!</definedName>
    <definedName name="TargetC2" localSheetId="2">#REF!</definedName>
    <definedName name="TargetC2" localSheetId="7">#REF!</definedName>
    <definedName name="TargetC2" localSheetId="6">#REF!</definedName>
    <definedName name="TargetC2">#REF!</definedName>
    <definedName name="TDATA" localSheetId="2">#REF!</definedName>
    <definedName name="TDATA" localSheetId="7">#REF!</definedName>
    <definedName name="TDATA" localSheetId="6">#REF!</definedName>
    <definedName name="TDATA">#REF!</definedName>
    <definedName name="TDATA1" localSheetId="2">#REF!</definedName>
    <definedName name="TDATA1" localSheetId="7">#REF!</definedName>
    <definedName name="TDATA1" localSheetId="6">#REF!</definedName>
    <definedName name="TDATA1">#REF!</definedName>
    <definedName name="Test" localSheetId="2">#REF!</definedName>
    <definedName name="Test" localSheetId="7">#REF!</definedName>
    <definedName name="Test" localSheetId="6">#REF!</definedName>
    <definedName name="Test">#REF!</definedName>
    <definedName name="Test2" localSheetId="2">#REF!</definedName>
    <definedName name="Test2" localSheetId="7">#REF!</definedName>
    <definedName name="Test2" localSheetId="6">#REF!</definedName>
    <definedName name="Test2">#REF!</definedName>
    <definedName name="Test3" localSheetId="2">#REF!</definedName>
    <definedName name="Test3" localSheetId="7">#REF!</definedName>
    <definedName name="Test3" localSheetId="6">#REF!</definedName>
    <definedName name="Test3">#REF!</definedName>
    <definedName name="Title1" localSheetId="2">#REF!</definedName>
    <definedName name="Title1" localSheetId="7">#REF!</definedName>
    <definedName name="Title1" localSheetId="6">#REF!</definedName>
    <definedName name="Title1">#REF!</definedName>
    <definedName name="Title2" localSheetId="2">#REF!</definedName>
    <definedName name="Title2" localSheetId="7">#REF!</definedName>
    <definedName name="Title2" localSheetId="6">#REF!</definedName>
    <definedName name="Title2">#REF!</definedName>
    <definedName name="TMAAZAN" localSheetId="2">#REF!</definedName>
    <definedName name="TMAAZAN" localSheetId="7">#REF!</definedName>
    <definedName name="TMAAZAN" localSheetId="6">#REF!</definedName>
    <definedName name="TMAAZAN">#REF!</definedName>
    <definedName name="TMAF" localSheetId="2">#REF!</definedName>
    <definedName name="TMAF" localSheetId="7">#REF!</definedName>
    <definedName name="TMAF" localSheetId="6">#REF!</definedName>
    <definedName name="TMAF">#REF!</definedName>
    <definedName name="TMAFPR" localSheetId="2">#REF!</definedName>
    <definedName name="TMAFPR" localSheetId="7">#REF!</definedName>
    <definedName name="TMAFPR" localSheetId="6">#REF!</definedName>
    <definedName name="TMAFPR">#REF!</definedName>
    <definedName name="TMAKOSH" localSheetId="2">#REF!</definedName>
    <definedName name="TMAKOSH" localSheetId="7">#REF!</definedName>
    <definedName name="TMAKOSH" localSheetId="6">#REF!</definedName>
    <definedName name="TMAKOSH">#REF!</definedName>
    <definedName name="TMANP" localSheetId="2">#REF!</definedName>
    <definedName name="TMANP" localSheetId="7">#REF!</definedName>
    <definedName name="TMANP" localSheetId="6">#REF!</definedName>
    <definedName name="TMANP">#REF!</definedName>
    <definedName name="TPRLS" localSheetId="2">#REF!</definedName>
    <definedName name="TPRLS" localSheetId="7">#REF!</definedName>
    <definedName name="TPRLS" localSheetId="6">#REF!</definedName>
    <definedName name="TPRLS">#REF!</definedName>
    <definedName name="TRND" localSheetId="2">#REF!</definedName>
    <definedName name="TRND" localSheetId="7">#REF!</definedName>
    <definedName name="TRND" localSheetId="6">#REF!</definedName>
    <definedName name="TRND">#REF!</definedName>
    <definedName name="TRNDTAR" localSheetId="2">#REF!</definedName>
    <definedName name="TRNDTAR" localSheetId="7">#REF!</definedName>
    <definedName name="TRNDTAR" localSheetId="6">#REF!</definedName>
    <definedName name="TRNDTAR">#REF!</definedName>
    <definedName name="TSLS" localSheetId="2">#REF!</definedName>
    <definedName name="TSLS" localSheetId="7">#REF!</definedName>
    <definedName name="TSLS" localSheetId="6">#REF!</definedName>
    <definedName name="TSLS">#REF!</definedName>
    <definedName name="TTARF" localSheetId="2">#REF!</definedName>
    <definedName name="TTARF" localSheetId="7">#REF!</definedName>
    <definedName name="TTARF" localSheetId="6">#REF!</definedName>
    <definedName name="TTARF">#REF!</definedName>
    <definedName name="U">'[1]Expenses B&amp;S Exp Term GV'!$F$157</definedName>
    <definedName name="Version">[3]Cover!$C$24</definedName>
    <definedName name="Vest">[1]Option_Plans!$B$7:$AI$16</definedName>
    <definedName name="Z_1869CA5A_4B33_4B18_AE38_D7244168D9A2_.wvu.PrintArea" localSheetId="4" hidden="1">BalanceSheet!$B$2:$E$56</definedName>
    <definedName name="Z_1869CA5A_4B33_4B18_AE38_D7244168D9A2_.wvu.PrintArea" localSheetId="5" hidden="1">'Cash Flow'!#REF!</definedName>
    <definedName name="Z_1869CA5A_4B33_4B18_AE38_D7244168D9A2_.wvu.PrintArea" localSheetId="3" hidden="1">'NON GAAP old'!$B$2:$E$58</definedName>
    <definedName name="Z_1869CA5A_4B33_4B18_AE38_D7244168D9A2_.wvu.PrintArea" localSheetId="2" hidden="1">'Non-GAAP'!$B$2:$E$13</definedName>
    <definedName name="Z_1869CA5A_4B33_4B18_AE38_D7244168D9A2_.wvu.PrintArea" localSheetId="1" hidden="1">'P&amp;L'!#REF!</definedName>
    <definedName name="Z_1869CA5A_4B33_4B18_AE38_D7244168D9A2_.wvu.PrintArea" localSheetId="7" hidden="1">'P&amp;L Flux'!#REF!</definedName>
    <definedName name="Z_1869CA5A_4B33_4B18_AE38_D7244168D9A2_.wvu.PrintArea" localSheetId="6" hidden="1">'P&amp;L with % of Rev'!#REF!</definedName>
    <definedName name="Z_845B3A79_6C19_4BFF_8A74_FD4BC8DA1990_.wvu.PrintArea" localSheetId="4" hidden="1">BalanceSheet!$B$2:$E$56</definedName>
    <definedName name="Z_845B3A79_6C19_4BFF_8A74_FD4BC8DA1990_.wvu.PrintArea" localSheetId="3" hidden="1">'NON GAAP old'!$B$2:$E$58</definedName>
    <definedName name="Z_845B3A79_6C19_4BFF_8A74_FD4BC8DA1990_.wvu.PrintArea" localSheetId="2" hidden="1">'Non-GAAP'!$B$2:$E$13</definedName>
    <definedName name="Z_8F882693_C67D_4F36_A43C_EBD3F0F7116F_.wvu.PrintArea" localSheetId="4" hidden="1">BalanceSheet!$B$2:$E$56</definedName>
    <definedName name="Z_8F882693_C67D_4F36_A43C_EBD3F0F7116F_.wvu.PrintArea" localSheetId="5" hidden="1">'Cash Flow'!$B$2:$E$59</definedName>
    <definedName name="Z_8F882693_C67D_4F36_A43C_EBD3F0F7116F_.wvu.PrintArea" localSheetId="3" hidden="1">'NON GAAP old'!$B$2:$E$58</definedName>
    <definedName name="Z_8F882693_C67D_4F36_A43C_EBD3F0F7116F_.wvu.PrintArea" localSheetId="2" hidden="1">'Non-GAAP'!$B$2:$E$13</definedName>
    <definedName name="Z_8F882693_C67D_4F36_A43C_EBD3F0F7116F_.wvu.PrintArea" localSheetId="1" hidden="1">'P&amp;L'!$B$2:$E$47</definedName>
    <definedName name="Z_8F882693_C67D_4F36_A43C_EBD3F0F7116F_.wvu.PrintArea" localSheetId="7" hidden="1">'P&amp;L Flux'!$B$2:$E$45</definedName>
    <definedName name="Z_8F882693_C67D_4F36_A43C_EBD3F0F7116F_.wvu.PrintArea" localSheetId="6" hidden="1">'P&amp;L with % of Rev'!$B$2:$E$46</definedName>
    <definedName name="Z_DDF8A346_CC0E_43BA_B4A2_517310038573_.wvu.PrintArea" localSheetId="4" hidden="1">BalanceSheet!$B$2:$E$56</definedName>
    <definedName name="Z_DDF8A346_CC0E_43BA_B4A2_517310038573_.wvu.PrintArea" localSheetId="5" hidden="1">'Cash Flow'!$B$2:$E$59</definedName>
    <definedName name="Z_DDF8A346_CC0E_43BA_B4A2_517310038573_.wvu.PrintArea" localSheetId="3" hidden="1">'NON GAAP old'!$B$2:$E$58</definedName>
    <definedName name="Z_DDF8A346_CC0E_43BA_B4A2_517310038573_.wvu.PrintArea" localSheetId="2" hidden="1">'Non-GAAP'!$B$2:$E$13</definedName>
    <definedName name="Z_DDF8A346_CC0E_43BA_B4A2_517310038573_.wvu.PrintArea" localSheetId="1" hidden="1">'P&amp;L'!$B$2:$E$47</definedName>
    <definedName name="Z_DDF8A346_CC0E_43BA_B4A2_517310038573_.wvu.PrintArea" localSheetId="7" hidden="1">'P&amp;L Flux'!$B$2:$E$45</definedName>
    <definedName name="Z_DDF8A346_CC0E_43BA_B4A2_517310038573_.wvu.PrintArea" localSheetId="6" hidden="1">'P&amp;L with % of Rev'!$B$2:$E$46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2" l="1"/>
  <c r="G10" i="3" l="1"/>
  <c r="C63" i="3"/>
  <c r="E63" i="3"/>
  <c r="G63" i="3"/>
  <c r="I63" i="3"/>
  <c r="I39" i="3"/>
  <c r="I53" i="3" l="1"/>
  <c r="G53" i="3"/>
  <c r="I46" i="3"/>
  <c r="G46" i="3"/>
  <c r="G39" i="3"/>
  <c r="I55" i="3" l="1"/>
  <c r="I57" i="3" s="1"/>
  <c r="G55" i="3"/>
  <c r="G57" i="3" s="1"/>
  <c r="E39" i="3"/>
  <c r="E46" i="3"/>
  <c r="E53" i="3"/>
  <c r="C39" i="3"/>
  <c r="C53" i="3"/>
  <c r="C46" i="3"/>
  <c r="F34" i="8"/>
  <c r="G34" i="8" s="1"/>
  <c r="F26" i="7"/>
  <c r="L42" i="8"/>
  <c r="M42" i="8" s="1"/>
  <c r="L40" i="8"/>
  <c r="M40" i="8" s="1"/>
  <c r="L38" i="8"/>
  <c r="M38" i="8" s="1"/>
  <c r="L36" i="8"/>
  <c r="M36" i="8" s="1"/>
  <c r="L34" i="8"/>
  <c r="M34" i="8" s="1"/>
  <c r="L32" i="8"/>
  <c r="M32" i="8" s="1"/>
  <c r="L30" i="8"/>
  <c r="M30" i="8" s="1"/>
  <c r="L28" i="8"/>
  <c r="M28" i="8" s="1"/>
  <c r="L26" i="8"/>
  <c r="M26" i="8" s="1"/>
  <c r="L21" i="8"/>
  <c r="M21" i="8" s="1"/>
  <c r="L19" i="8"/>
  <c r="M19" i="8" s="1"/>
  <c r="L17" i="8"/>
  <c r="M17" i="8" s="1"/>
  <c r="F44" i="8"/>
  <c r="G44" i="8" s="1"/>
  <c r="F28" i="8"/>
  <c r="G28" i="8" s="1"/>
  <c r="F26" i="8"/>
  <c r="G26" i="8" s="1"/>
  <c r="F40" i="8"/>
  <c r="G40" i="8" s="1"/>
  <c r="F38" i="8"/>
  <c r="G38" i="8" s="1"/>
  <c r="F30" i="8"/>
  <c r="G30" i="8" s="1"/>
  <c r="F19" i="8"/>
  <c r="G19" i="8" s="1"/>
  <c r="F17" i="8"/>
  <c r="G17" i="8" s="1"/>
  <c r="H13" i="7"/>
  <c r="I13" i="8"/>
  <c r="F42" i="8"/>
  <c r="G42" i="8" s="1"/>
  <c r="F36" i="8"/>
  <c r="G36" i="8" s="1"/>
  <c r="F21" i="8"/>
  <c r="G21" i="8" s="1"/>
  <c r="K44" i="7"/>
  <c r="K42" i="7"/>
  <c r="K40" i="7"/>
  <c r="K38" i="7"/>
  <c r="K36" i="7"/>
  <c r="K34" i="7"/>
  <c r="K32" i="7"/>
  <c r="K30" i="7"/>
  <c r="K28" i="7"/>
  <c r="K26" i="7"/>
  <c r="K21" i="7"/>
  <c r="K19" i="7"/>
  <c r="K17" i="7"/>
  <c r="I44" i="7"/>
  <c r="I42" i="7"/>
  <c r="I40" i="7"/>
  <c r="I38" i="7"/>
  <c r="I36" i="7"/>
  <c r="I34" i="7"/>
  <c r="I32" i="7"/>
  <c r="I30" i="7"/>
  <c r="I28" i="7"/>
  <c r="I26" i="7"/>
  <c r="I21" i="7"/>
  <c r="I19" i="7"/>
  <c r="I17" i="7"/>
  <c r="F44" i="7"/>
  <c r="F42" i="7"/>
  <c r="F40" i="7"/>
  <c r="F38" i="7"/>
  <c r="F36" i="7"/>
  <c r="F34" i="7"/>
  <c r="F32" i="7"/>
  <c r="F30" i="7"/>
  <c r="F28" i="7"/>
  <c r="F21" i="7"/>
  <c r="F19" i="7"/>
  <c r="F17" i="7"/>
  <c r="D44" i="7"/>
  <c r="D42" i="7"/>
  <c r="D40" i="7"/>
  <c r="D38" i="7"/>
  <c r="D36" i="7"/>
  <c r="D34" i="7"/>
  <c r="D32" i="7"/>
  <c r="D30" i="7"/>
  <c r="D28" i="7"/>
  <c r="D21" i="7"/>
  <c r="D26" i="7"/>
  <c r="D19" i="7"/>
  <c r="D17" i="7"/>
  <c r="E55" i="3" l="1"/>
  <c r="E57" i="3" s="1"/>
  <c r="C55" i="3"/>
  <c r="C57" i="3" s="1"/>
  <c r="L44" i="8"/>
  <c r="M44" i="8" s="1"/>
  <c r="F32" i="8"/>
  <c r="G32" i="8" s="1"/>
</calcChain>
</file>

<file path=xl/sharedStrings.xml><?xml version="1.0" encoding="utf-8"?>
<sst xmlns="http://schemas.openxmlformats.org/spreadsheetml/2006/main" count="291" uniqueCount="163">
  <si>
    <t>CYREN LTD.</t>
  </si>
  <si>
    <t xml:space="preserve"> CONDENSED CONSOLIDATED STATEMENTS OF OPERATIONS</t>
  </si>
  <si>
    <t xml:space="preserve">Three months ended </t>
  </si>
  <si>
    <t xml:space="preserve"> </t>
  </si>
  <si>
    <t>Unaudited</t>
  </si>
  <si>
    <t xml:space="preserve"> Revenues </t>
  </si>
  <si>
    <t xml:space="preserve">Gross profit </t>
  </si>
  <si>
    <t>Operating expenses:</t>
  </si>
  <si>
    <t>Operating loss</t>
  </si>
  <si>
    <t>Loss before taxes</t>
  </si>
  <si>
    <t>Tax benefit (expense)</t>
  </si>
  <si>
    <t>Net loss</t>
  </si>
  <si>
    <t xml:space="preserve">Weighted average number of shares outstanding: </t>
  </si>
  <si>
    <t>CONDENSED CONSOLIDATED BALANCE SHEETS</t>
  </si>
  <si>
    <t>(in thousands of U.S. dollars)</t>
  </si>
  <si>
    <t>December 31</t>
  </si>
  <si>
    <t xml:space="preserve">                 Assets</t>
  </si>
  <si>
    <t xml:space="preserve">Cash and cash equivalents </t>
  </si>
  <si>
    <t>Trade receivables, net</t>
  </si>
  <si>
    <t>Prepaid expenses and other receivables</t>
  </si>
  <si>
    <t xml:space="preserve"> Total current assets </t>
  </si>
  <si>
    <t xml:space="preserve">Severance pay fund </t>
  </si>
  <si>
    <t xml:space="preserve">Property and equipment, net </t>
  </si>
  <si>
    <t xml:space="preserve"> Total long-term assets </t>
  </si>
  <si>
    <t>Total assets</t>
  </si>
  <si>
    <t xml:space="preserve">                 Liabilities and Shareholders’ Equity</t>
  </si>
  <si>
    <t>Trade payables</t>
  </si>
  <si>
    <t xml:space="preserve">Employees and payroll accruals </t>
  </si>
  <si>
    <t xml:space="preserve">Accrued expenses and other liabilities </t>
  </si>
  <si>
    <t>Deferred revenues</t>
  </si>
  <si>
    <t xml:space="preserve"> Total current liabilities </t>
  </si>
  <si>
    <t>Deferred tax liability</t>
  </si>
  <si>
    <t xml:space="preserve">Accrued severance pay </t>
  </si>
  <si>
    <t>Other liabilities</t>
  </si>
  <si>
    <t>Total long-term liabilities</t>
  </si>
  <si>
    <t xml:space="preserve">Shareholders’ equity </t>
  </si>
  <si>
    <t>Total liabilities and shareholders’ equity</t>
  </si>
  <si>
    <t xml:space="preserve"> CONDENSED CONSOLIDATED CASH FLOW DATA</t>
  </si>
  <si>
    <t>Cash flows from operating activities:</t>
  </si>
  <si>
    <t xml:space="preserve">Depreciation </t>
  </si>
  <si>
    <t>Stock-based compensation</t>
  </si>
  <si>
    <t>Amortization of intangible assets</t>
  </si>
  <si>
    <t>Changes in assets and liabilities:</t>
  </si>
  <si>
    <t>Trade receivables</t>
  </si>
  <si>
    <t>Change in long-term lease deposits</t>
  </si>
  <si>
    <t>Employees and payroll accruals, accrued expenses and other liabilities</t>
  </si>
  <si>
    <t>Accrued severance pay, net</t>
  </si>
  <si>
    <t>Other long-term liabilities</t>
  </si>
  <si>
    <t>Cash flows from investing activities:</t>
  </si>
  <si>
    <t>Purchase of property and equipment</t>
  </si>
  <si>
    <t>Cash flows from financing activities:</t>
  </si>
  <si>
    <t>Proceeds from options exercised</t>
  </si>
  <si>
    <t>RECONCILIATION OF SELECTED GAAP MEASURES TO NON-GAAP MEASURES</t>
  </si>
  <si>
    <t>GAAP operating loss</t>
  </si>
  <si>
    <t>Stock-based compensation (1)</t>
  </si>
  <si>
    <t>Amortization of intangible assets (2)</t>
  </si>
  <si>
    <t>Non-GAAP operating loss</t>
  </si>
  <si>
    <t>GAAP net loss</t>
  </si>
  <si>
    <t>Amortization of deferred tax assets (4)</t>
  </si>
  <si>
    <t>Non-GAAP net loss</t>
  </si>
  <si>
    <t>GAAP loss per share (diluted)</t>
  </si>
  <si>
    <t>Non-GAAP loss per share (diluted)</t>
  </si>
  <si>
    <t>Numbers of shares used in computing non-GAAP loss per share (diluted)</t>
  </si>
  <si>
    <t xml:space="preserve">(1) Stock-based compensation </t>
  </si>
  <si>
    <t xml:space="preserve">Cost of revenues </t>
  </si>
  <si>
    <t xml:space="preserve">Research and development </t>
  </si>
  <si>
    <t xml:space="preserve">Sales and marketing </t>
  </si>
  <si>
    <t xml:space="preserve">General and administrative </t>
  </si>
  <si>
    <t xml:space="preserve">(2) Amortization of intangible assets </t>
  </si>
  <si>
    <t>Research and development</t>
  </si>
  <si>
    <t xml:space="preserve">Financial expenses, net </t>
  </si>
  <si>
    <t>(4) Amortization of deferred tax assets</t>
  </si>
  <si>
    <t>(3) Adjustment to earn-out liabilities and related expenses</t>
  </si>
  <si>
    <t>Other Income</t>
  </si>
  <si>
    <t>Capitalization of technology (6)</t>
  </si>
  <si>
    <t>Adjustment to earn-out liabilities (3)</t>
  </si>
  <si>
    <t>Gain from sale of investment in affiliate (5)</t>
  </si>
  <si>
    <t>Accretion of discount on convertible note (7)</t>
  </si>
  <si>
    <t>Change in fair value of embedded conversion feature on convertible note (8)</t>
  </si>
  <si>
    <t>(6) Capitalization of technology</t>
  </si>
  <si>
    <t>(7) Accretion of discount on convertible note</t>
  </si>
  <si>
    <t>(8) Change in fair value of embedded conversion feature on convertible note</t>
  </si>
  <si>
    <t>Deferred commissions</t>
  </si>
  <si>
    <t>Long-term deferred commissions</t>
  </si>
  <si>
    <t>Intangible assets, net</t>
  </si>
  <si>
    <t>Goodwill</t>
  </si>
  <si>
    <t>Amortization of deferred commissions</t>
  </si>
  <si>
    <t>Cash, cash equivalents and restricted cash at the beginning of the period</t>
  </si>
  <si>
    <t>Cash, cash equivalents and restricted cash at the end of the period</t>
  </si>
  <si>
    <t>Reconciliation of cash, cash equivalents and restricted cash as shown in the consolidated statements of cash flow:</t>
  </si>
  <si>
    <t>Cash and cash equivalents</t>
  </si>
  <si>
    <t>Restricted cash included in long-term restricted lease deposits</t>
  </si>
  <si>
    <t>Total cash, cash equivalents and restricted cash</t>
  </si>
  <si>
    <t>Convertible notes</t>
  </si>
  <si>
    <t>`</t>
  </si>
  <si>
    <t>Increase (decrease) in cash, cash equivalents and restricted cash</t>
  </si>
  <si>
    <t>(in thousands of U.S. dollars, except per share amounts)</t>
  </si>
  <si>
    <t>(in thousands of U.S.dollars, except per share amounts)</t>
  </si>
  <si>
    <t>Prepared By:</t>
  </si>
  <si>
    <t xml:space="preserve">Prepared Date: </t>
  </si>
  <si>
    <t>Reviewed By:</t>
  </si>
  <si>
    <t>Review Date:</t>
  </si>
  <si>
    <t>Mike Myshrall</t>
  </si>
  <si>
    <t>March 31</t>
  </si>
  <si>
    <t>(5) Gain from an earn-out liability settlment</t>
  </si>
  <si>
    <t>Operating lease right-of-use assets</t>
  </si>
  <si>
    <t>Operating lease liabilities</t>
  </si>
  <si>
    <t>Long-term operating lease liabilities</t>
  </si>
  <si>
    <t>Effect of exchange rate changes on cash</t>
  </si>
  <si>
    <t>Amortization of operating lease right-of-use assets</t>
  </si>
  <si>
    <t>Gain from an earn-out liability settlment (5)</t>
  </si>
  <si>
    <t>GAAP gross profit</t>
  </si>
  <si>
    <t>GAAP gross margin</t>
  </si>
  <si>
    <t>Plus:</t>
  </si>
  <si>
    <t>Non-GAAP gross profit</t>
  </si>
  <si>
    <t>Non-GAAP gross margin</t>
  </si>
  <si>
    <t>Capitalization of technology</t>
  </si>
  <si>
    <t>Stock-based compensation expense</t>
  </si>
  <si>
    <t>Adjustment to earn-out liabilities</t>
  </si>
  <si>
    <t>Amortization of deferred tax assets</t>
  </si>
  <si>
    <t>Gain from an earn-out liability settlement</t>
  </si>
  <si>
    <t>Numerator for non-GAAP EPS calculation</t>
  </si>
  <si>
    <t xml:space="preserve">Non-GAAP net loss per share </t>
  </si>
  <si>
    <t>GAAP weighted-average shares used to</t>
  </si>
  <si>
    <t>compute net loss per share</t>
  </si>
  <si>
    <t xml:space="preserve">   Cost of revenues </t>
  </si>
  <si>
    <t xml:space="preserve">   Research and development, net</t>
  </si>
  <si>
    <t xml:space="preserve">   Sales and marketing </t>
  </si>
  <si>
    <t xml:space="preserve">   General and administrative </t>
  </si>
  <si>
    <t xml:space="preserve">Total operating expenses </t>
  </si>
  <si>
    <t xml:space="preserve">  Other income (expense), net</t>
  </si>
  <si>
    <t xml:space="preserve">   Financial expense, net </t>
  </si>
  <si>
    <t xml:space="preserve">   Tax benefit</t>
  </si>
  <si>
    <t>Interest on convertible notes</t>
  </si>
  <si>
    <t>Deferred taxes, net</t>
  </si>
  <si>
    <t>%</t>
  </si>
  <si>
    <t>% Change</t>
  </si>
  <si>
    <t>Basic and Diluted</t>
  </si>
  <si>
    <t>Loss per share - basic and diluted</t>
  </si>
  <si>
    <t>Current Assets:</t>
  </si>
  <si>
    <t>Current Liabilities:</t>
  </si>
  <si>
    <t xml:space="preserve">Long-term lease deposits </t>
  </si>
  <si>
    <t>Chad Rusek</t>
  </si>
  <si>
    <t>$ Change</t>
  </si>
  <si>
    <t>Proceeds from sale of property and equipment</t>
  </si>
  <si>
    <t>Settlement of litigation, net</t>
  </si>
  <si>
    <t xml:space="preserve">   Financial expenses, net </t>
  </si>
  <si>
    <t>Payment of earn-out consideration</t>
  </si>
  <si>
    <t xml:space="preserve">  Other income, net</t>
  </si>
  <si>
    <t>Interest and amortization of debt issuance costs on Convertible Debentures</t>
  </si>
  <si>
    <t>Net cash provided (used) by financing activities</t>
  </si>
  <si>
    <t>Proceeds from convertible debenture, net of debt issuance costs</t>
  </si>
  <si>
    <t>-</t>
  </si>
  <si>
    <t>Convertible debentures</t>
  </si>
  <si>
    <t>Other income related to the earn-out consideration</t>
  </si>
  <si>
    <t>Loss</t>
  </si>
  <si>
    <t>Adjustments to reconcile loss to net cash provided by (used in) operating activities:</t>
  </si>
  <si>
    <t>Loss on disposal of property and equipment</t>
  </si>
  <si>
    <t>September 30</t>
  </si>
  <si>
    <t xml:space="preserve">Nine months ended </t>
  </si>
  <si>
    <t>Net cash provided by (used in) investing activities</t>
  </si>
  <si>
    <t>Expense (Capitalization) of technology</t>
  </si>
  <si>
    <t>Net cash (used in) operating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</si>
</sst>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#,##0.000_);\(#,##0.000\)"/>
    <numFmt numFmtId="167" formatCode="_(&quot;$&quot;* #,##0.000_);_(&quot;$&quot;* \(#,##0.000\);_(&quot;$&quot;* &quot;-&quot;_);_(@_)"/>
    <numFmt numFmtId="168" formatCode="#,##0.0000"/>
    <numFmt numFmtId="169" formatCode="_(&quot;$&quot;* #,##0_);_(&quot;$&quot;* \(#,##0\);_(&quot;$&quot;* &quot;-&quot;??_);_(@_)"/>
  </numFmts>
  <fonts count="16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u val="double"/>
      <sz val="12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sz val="11"/>
      <color theme="1"/>
      <name val="Calibri"/>
      <family val="2"/>
      <charset val="238"/>
      <scheme val="minor"/>
    </font>
    <font>
      <b/>
      <u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264">
    <xf numFmtId="0" fontId="0" fillId="0" borderId="0" xfId="0"/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right" vertical="top" wrapText="1"/>
    </xf>
    <xf numFmtId="0" fontId="4" fillId="0" borderId="0" xfId="0" applyFont="1" applyFill="1" applyBorder="1" applyAlignment="1">
      <alignment horizontal="right" vertical="top" wrapText="1"/>
    </xf>
    <xf numFmtId="0" fontId="3" fillId="0" borderId="0" xfId="0" applyFont="1" applyFill="1" applyAlignment="1">
      <alignment horizontal="left" vertical="top" wrapText="1"/>
    </xf>
    <xf numFmtId="42" fontId="3" fillId="0" borderId="0" xfId="1" applyNumberFormat="1" applyFont="1" applyFill="1" applyAlignment="1">
      <alignment horizontal="right" vertical="top" wrapText="1"/>
    </xf>
    <xf numFmtId="42" fontId="3" fillId="0" borderId="0" xfId="1" applyNumberFormat="1" applyFont="1" applyFill="1" applyBorder="1" applyAlignment="1">
      <alignment horizontal="right" vertical="top" wrapText="1"/>
    </xf>
    <xf numFmtId="164" fontId="3" fillId="0" borderId="0" xfId="1" applyNumberFormat="1" applyFont="1" applyFill="1" applyAlignment="1">
      <alignment horizontal="right" vertical="top" wrapText="1"/>
    </xf>
    <xf numFmtId="164" fontId="3" fillId="0" borderId="0" xfId="1" applyNumberFormat="1" applyFont="1" applyFill="1" applyBorder="1" applyAlignment="1">
      <alignment horizontal="right" vertical="top" wrapText="1"/>
    </xf>
    <xf numFmtId="164" fontId="3" fillId="0" borderId="1" xfId="1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left" vertical="top" wrapText="1"/>
    </xf>
    <xf numFmtId="165" fontId="5" fillId="0" borderId="0" xfId="1" applyNumberFormat="1" applyFont="1" applyFill="1" applyBorder="1" applyAlignment="1">
      <alignment horizontal="right" vertical="top" wrapText="1"/>
    </xf>
    <xf numFmtId="37" fontId="3" fillId="0" borderId="0" xfId="1" applyNumberFormat="1" applyFont="1" applyFill="1" applyAlignment="1">
      <alignment horizontal="right" vertical="top" wrapText="1"/>
    </xf>
    <xf numFmtId="166" fontId="3" fillId="0" borderId="0" xfId="1" applyNumberFormat="1" applyFont="1" applyFill="1" applyBorder="1" applyAlignment="1">
      <alignment horizontal="right" vertical="top" wrapText="1"/>
    </xf>
    <xf numFmtId="164" fontId="3" fillId="0" borderId="0" xfId="2" applyNumberFormat="1" applyFont="1" applyFill="1" applyBorder="1" applyAlignment="1">
      <alignment horizontal="right" vertical="top" wrapText="1"/>
    </xf>
    <xf numFmtId="0" fontId="6" fillId="0" borderId="0" xfId="0" applyFont="1" applyFill="1"/>
    <xf numFmtId="164" fontId="1" fillId="0" borderId="0" xfId="1" applyNumberFormat="1" applyFont="1" applyFill="1" applyAlignment="1">
      <alignment horizontal="right" vertical="top" wrapText="1"/>
    </xf>
    <xf numFmtId="164" fontId="1" fillId="0" borderId="0" xfId="1" applyNumberFormat="1" applyFont="1" applyFill="1" applyBorder="1" applyAlignment="1">
      <alignment horizontal="right" vertical="top" wrapText="1"/>
    </xf>
    <xf numFmtId="0" fontId="1" fillId="0" borderId="0" xfId="0" applyFont="1" applyFill="1" applyAlignment="1">
      <alignment wrapText="1"/>
    </xf>
    <xf numFmtId="38" fontId="3" fillId="0" borderId="0" xfId="2" applyNumberFormat="1" applyFont="1" applyFill="1" applyBorder="1" applyAlignment="1">
      <alignment horizontal="right" vertical="top" wrapText="1"/>
    </xf>
    <xf numFmtId="38" fontId="7" fillId="0" borderId="0" xfId="2" applyNumberFormat="1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center"/>
    </xf>
    <xf numFmtId="0" fontId="0" fillId="0" borderId="0" xfId="0" applyFill="1" applyAlignment="1">
      <alignment wrapText="1"/>
    </xf>
    <xf numFmtId="16" fontId="1" fillId="0" borderId="1" xfId="0" quotePrefix="1" applyNumberFormat="1" applyFont="1" applyFill="1" applyBorder="1" applyAlignment="1">
      <alignment horizontal="center"/>
    </xf>
    <xf numFmtId="16" fontId="1" fillId="0" borderId="0" xfId="0" quotePrefix="1" applyNumberFormat="1" applyFont="1" applyFill="1" applyBorder="1" applyAlignment="1">
      <alignment horizontal="center"/>
    </xf>
    <xf numFmtId="0" fontId="1" fillId="0" borderId="1" xfId="0" quotePrefix="1" applyNumberFormat="1" applyFont="1" applyFill="1" applyBorder="1" applyAlignment="1">
      <alignment horizontal="center" vertical="top" wrapText="1"/>
    </xf>
    <xf numFmtId="15" fontId="1" fillId="0" borderId="0" xfId="0" quotePrefix="1" applyNumberFormat="1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top" wrapText="1"/>
    </xf>
    <xf numFmtId="0" fontId="2" fillId="0" borderId="0" xfId="0" applyFont="1" applyFill="1" applyAlignment="1"/>
    <xf numFmtId="0" fontId="3" fillId="0" borderId="0" xfId="0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42" fontId="3" fillId="0" borderId="0" xfId="4" applyNumberFormat="1" applyFont="1" applyFill="1" applyAlignment="1">
      <alignment horizontal="right" vertical="top" wrapText="1"/>
    </xf>
    <xf numFmtId="42" fontId="3" fillId="0" borderId="0" xfId="0" applyNumberFormat="1" applyFont="1" applyFill="1" applyBorder="1" applyAlignment="1">
      <alignment vertical="top" wrapText="1"/>
    </xf>
    <xf numFmtId="164" fontId="3" fillId="0" borderId="0" xfId="4" applyNumberFormat="1" applyFont="1" applyFill="1" applyAlignment="1">
      <alignment horizontal="right" vertical="top" wrapText="1"/>
    </xf>
    <xf numFmtId="164" fontId="3" fillId="0" borderId="1" xfId="4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vertical="top" wrapText="1"/>
    </xf>
    <xf numFmtId="164" fontId="3" fillId="0" borderId="5" xfId="4" applyNumberFormat="1" applyFont="1" applyFill="1" applyBorder="1" applyAlignment="1">
      <alignment horizontal="right" vertical="top" wrapText="1"/>
    </xf>
    <xf numFmtId="3" fontId="4" fillId="0" borderId="0" xfId="0" applyNumberFormat="1" applyFont="1" applyFill="1" applyBorder="1" applyAlignment="1">
      <alignment vertical="top" wrapText="1"/>
    </xf>
    <xf numFmtId="164" fontId="3" fillId="0" borderId="0" xfId="4" applyNumberFormat="1" applyFont="1" applyFill="1" applyBorder="1" applyAlignment="1">
      <alignment horizontal="right" vertical="top" wrapText="1"/>
    </xf>
    <xf numFmtId="42" fontId="3" fillId="0" borderId="4" xfId="4" applyNumberFormat="1" applyFont="1" applyFill="1" applyBorder="1" applyAlignment="1">
      <alignment horizontal="right" wrapText="1"/>
    </xf>
    <xf numFmtId="42" fontId="8" fillId="0" borderId="0" xfId="0" applyNumberFormat="1" applyFont="1" applyFill="1" applyBorder="1" applyAlignment="1">
      <alignment wrapText="1"/>
    </xf>
    <xf numFmtId="6" fontId="8" fillId="0" borderId="0" xfId="0" applyNumberFormat="1" applyFont="1" applyFill="1" applyBorder="1" applyAlignment="1">
      <alignment vertical="top" wrapText="1"/>
    </xf>
    <xf numFmtId="164" fontId="3" fillId="0" borderId="5" xfId="1" applyNumberFormat="1" applyFont="1" applyFill="1" applyBorder="1" applyAlignment="1">
      <alignment horizontal="right" vertical="top" wrapText="1"/>
    </xf>
    <xf numFmtId="42" fontId="3" fillId="0" borderId="4" xfId="4" applyNumberFormat="1" applyFont="1" applyFill="1" applyBorder="1" applyAlignment="1">
      <alignment horizontal="right" vertical="top" wrapText="1"/>
    </xf>
    <xf numFmtId="44" fontId="10" fillId="0" borderId="0" xfId="0" applyNumberFormat="1" applyFont="1" applyFill="1" applyAlignment="1"/>
    <xf numFmtId="0" fontId="3" fillId="0" borderId="0" xfId="0" applyFont="1" applyFill="1"/>
    <xf numFmtId="0" fontId="1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wrapText="1"/>
    </xf>
    <xf numFmtId="42" fontId="3" fillId="0" borderId="0" xfId="4" applyNumberFormat="1" applyFont="1" applyFill="1" applyBorder="1" applyAlignment="1">
      <alignment horizontal="right" vertical="top" wrapText="1"/>
    </xf>
    <xf numFmtId="42" fontId="3" fillId="0" borderId="0" xfId="6" applyNumberFormat="1" applyFont="1" applyFill="1" applyBorder="1" applyAlignment="1">
      <alignment horizontal="right" vertical="top" wrapText="1"/>
    </xf>
    <xf numFmtId="164" fontId="3" fillId="0" borderId="0" xfId="6" applyNumberFormat="1" applyFont="1" applyFill="1" applyAlignment="1">
      <alignment horizontal="right" vertical="top" wrapText="1"/>
    </xf>
    <xf numFmtId="0" fontId="3" fillId="0" borderId="0" xfId="7" applyFont="1" applyFill="1" applyAlignment="1">
      <alignment vertical="top" wrapText="1"/>
    </xf>
    <xf numFmtId="42" fontId="3" fillId="0" borderId="3" xfId="4" applyNumberFormat="1" applyFont="1" applyFill="1" applyBorder="1" applyAlignment="1">
      <alignment horizontal="right" vertical="top" wrapText="1"/>
    </xf>
    <xf numFmtId="44" fontId="3" fillId="0" borderId="0" xfId="8" applyNumberFormat="1" applyFont="1" applyFill="1" applyAlignment="1">
      <alignment horizontal="right" vertical="top" wrapText="1"/>
    </xf>
    <xf numFmtId="44" fontId="3" fillId="0" borderId="0" xfId="4" applyNumberFormat="1" applyFont="1" applyFill="1" applyAlignment="1">
      <alignment horizontal="right" vertical="top" wrapText="1"/>
    </xf>
    <xf numFmtId="44" fontId="2" fillId="0" borderId="0" xfId="0" applyNumberFormat="1" applyFont="1" applyFill="1"/>
    <xf numFmtId="39" fontId="3" fillId="0" borderId="0" xfId="6" applyNumberFormat="1" applyFont="1" applyFill="1" applyAlignment="1">
      <alignment horizontal="right" vertical="top" wrapText="1"/>
    </xf>
    <xf numFmtId="39" fontId="3" fillId="0" borderId="0" xfId="4" applyNumberFormat="1" applyFont="1" applyFill="1" applyAlignment="1">
      <alignment horizontal="right" vertical="top" wrapText="1"/>
    </xf>
    <xf numFmtId="39" fontId="3" fillId="0" borderId="0" xfId="4" applyNumberFormat="1" applyFont="1" applyFill="1" applyBorder="1" applyAlignment="1">
      <alignment horizontal="right" vertical="top" wrapText="1"/>
    </xf>
    <xf numFmtId="39" fontId="3" fillId="0" borderId="1" xfId="6" applyNumberFormat="1" applyFont="1" applyFill="1" applyBorder="1" applyAlignment="1">
      <alignment horizontal="right" vertical="top" wrapText="1"/>
    </xf>
    <xf numFmtId="44" fontId="3" fillId="0" borderId="3" xfId="4" applyNumberFormat="1" applyFont="1" applyFill="1" applyBorder="1" applyAlignment="1">
      <alignment horizontal="right" vertical="top" wrapText="1"/>
    </xf>
    <xf numFmtId="44" fontId="3" fillId="0" borderId="0" xfId="4" applyNumberFormat="1" applyFont="1" applyFill="1" applyBorder="1" applyAlignment="1">
      <alignment horizontal="right" vertical="top" wrapText="1"/>
    </xf>
    <xf numFmtId="43" fontId="3" fillId="0" borderId="0" xfId="4" applyNumberFormat="1" applyFont="1" applyFill="1" applyAlignment="1">
      <alignment horizontal="right" vertical="top" wrapText="1"/>
    </xf>
    <xf numFmtId="3" fontId="3" fillId="0" borderId="3" xfId="0" applyNumberFormat="1" applyFont="1" applyFill="1" applyBorder="1" applyAlignment="1">
      <alignment horizontal="right" wrapText="1"/>
    </xf>
    <xf numFmtId="3" fontId="3" fillId="0" borderId="0" xfId="0" applyNumberFormat="1" applyFont="1" applyFill="1" applyBorder="1" applyAlignment="1">
      <alignment horizontal="right" wrapText="1"/>
    </xf>
    <xf numFmtId="3" fontId="3" fillId="0" borderId="3" xfId="3" applyNumberFormat="1" applyFont="1" applyFill="1" applyBorder="1" applyAlignment="1">
      <alignment horizontal="right" wrapText="1"/>
    </xf>
    <xf numFmtId="0" fontId="12" fillId="0" borderId="0" xfId="0" applyFont="1" applyFill="1" applyAlignment="1">
      <alignment vertical="top" wrapText="1"/>
    </xf>
    <xf numFmtId="42" fontId="3" fillId="0" borderId="0" xfId="6" applyNumberFormat="1" applyFont="1" applyFill="1" applyAlignment="1">
      <alignment horizontal="right" vertical="top" wrapText="1"/>
    </xf>
    <xf numFmtId="164" fontId="3" fillId="0" borderId="1" xfId="6" applyNumberFormat="1" applyFont="1" applyFill="1" applyBorder="1" applyAlignment="1">
      <alignment horizontal="right" vertical="top" wrapText="1"/>
    </xf>
    <xf numFmtId="42" fontId="3" fillId="0" borderId="3" xfId="6" applyNumberFormat="1" applyFont="1" applyFill="1" applyBorder="1" applyAlignment="1">
      <alignment horizontal="right" vertical="top" wrapText="1"/>
    </xf>
    <xf numFmtId="38" fontId="3" fillId="0" borderId="0" xfId="0" applyNumberFormat="1" applyFont="1" applyFill="1" applyBorder="1" applyAlignment="1">
      <alignment horizontal="right" vertical="top" wrapText="1"/>
    </xf>
    <xf numFmtId="38" fontId="3" fillId="0" borderId="0" xfId="3" applyNumberFormat="1" applyFont="1" applyFill="1" applyBorder="1" applyAlignment="1">
      <alignment horizontal="right" vertical="top" wrapText="1"/>
    </xf>
    <xf numFmtId="0" fontId="12" fillId="0" borderId="0" xfId="7" applyFont="1" applyFill="1" applyAlignment="1">
      <alignment vertical="top" wrapText="1"/>
    </xf>
    <xf numFmtId="0" fontId="1" fillId="0" borderId="0" xfId="0" applyFont="1" applyFill="1" applyAlignment="1">
      <alignment vertical="top" wrapText="1"/>
    </xf>
    <xf numFmtId="3" fontId="3" fillId="0" borderId="1" xfId="6" applyNumberFormat="1" applyFont="1" applyFill="1" applyBorder="1" applyAlignment="1">
      <alignment horizontal="right" vertical="top" wrapText="1"/>
    </xf>
    <xf numFmtId="0" fontId="3" fillId="0" borderId="0" xfId="7" applyFont="1" applyFill="1" applyBorder="1" applyAlignment="1">
      <alignment vertical="top" wrapText="1"/>
    </xf>
    <xf numFmtId="0" fontId="0" fillId="2" borderId="0" xfId="0" applyFill="1"/>
    <xf numFmtId="0" fontId="6" fillId="2" borderId="6" xfId="0" applyFont="1" applyFill="1" applyBorder="1"/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/>
    <xf numFmtId="14" fontId="6" fillId="2" borderId="9" xfId="0" applyNumberFormat="1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/>
    <xf numFmtId="14" fontId="6" fillId="2" borderId="11" xfId="0" applyNumberFormat="1" applyFont="1" applyFill="1" applyBorder="1" applyAlignment="1">
      <alignment horizontal="center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vertical="top"/>
    </xf>
    <xf numFmtId="0" fontId="3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/>
    </xf>
    <xf numFmtId="9" fontId="3" fillId="0" borderId="0" xfId="9" applyFont="1" applyFill="1" applyAlignment="1">
      <alignment horizontal="right" vertical="top" wrapText="1"/>
    </xf>
    <xf numFmtId="0" fontId="1" fillId="0" borderId="5" xfId="0" applyFont="1" applyFill="1" applyBorder="1" applyAlignment="1">
      <alignment horizontal="center" vertical="top" wrapText="1"/>
    </xf>
    <xf numFmtId="9" fontId="3" fillId="0" borderId="0" xfId="9" applyFont="1" applyFill="1" applyBorder="1" applyAlignment="1">
      <alignment horizontal="right" vertical="top" wrapText="1"/>
    </xf>
    <xf numFmtId="9" fontId="3" fillId="0" borderId="1" xfId="9" applyFont="1" applyFill="1" applyBorder="1" applyAlignment="1">
      <alignment horizontal="right" vertical="top" wrapText="1"/>
    </xf>
    <xf numFmtId="9" fontId="1" fillId="0" borderId="3" xfId="9" applyFont="1" applyFill="1" applyBorder="1" applyAlignment="1">
      <alignment horizontal="right" vertical="top" wrapText="1"/>
    </xf>
    <xf numFmtId="9" fontId="3" fillId="0" borderId="3" xfId="9" applyFont="1" applyFill="1" applyBorder="1" applyAlignment="1">
      <alignment horizontal="right" vertical="top" wrapText="1"/>
    </xf>
    <xf numFmtId="164" fontId="2" fillId="0" borderId="0" xfId="0" applyNumberFormat="1" applyFont="1" applyFill="1"/>
    <xf numFmtId="0" fontId="3" fillId="0" borderId="0" xfId="0" applyFont="1" applyFill="1" applyAlignment="1">
      <alignment horizontal="left" vertical="top" wrapText="1" indent="3"/>
    </xf>
    <xf numFmtId="0" fontId="3" fillId="0" borderId="0" xfId="0" applyFont="1" applyFill="1" applyAlignment="1">
      <alignment horizontal="center" wrapText="1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3" fontId="2" fillId="0" borderId="0" xfId="10" applyFont="1" applyFill="1"/>
    <xf numFmtId="164" fontId="3" fillId="0" borderId="0" xfId="10" applyNumberFormat="1" applyFont="1" applyFill="1" applyAlignment="1">
      <alignment horizontal="right" vertical="top" wrapText="1"/>
    </xf>
    <xf numFmtId="164" fontId="3" fillId="0" borderId="0" xfId="10" applyNumberFormat="1" applyFont="1" applyFill="1" applyBorder="1" applyAlignment="1">
      <alignment horizontal="right" vertical="top" wrapText="1"/>
    </xf>
    <xf numFmtId="164" fontId="5" fillId="0" borderId="0" xfId="10" applyNumberFormat="1" applyFont="1" applyFill="1" applyBorder="1" applyAlignment="1">
      <alignment horizontal="right" vertical="top" wrapText="1"/>
    </xf>
    <xf numFmtId="164" fontId="1" fillId="0" borderId="0" xfId="10" applyNumberFormat="1" applyFont="1" applyFill="1" applyAlignment="1">
      <alignment horizontal="right" vertical="top" wrapText="1"/>
    </xf>
    <xf numFmtId="164" fontId="2" fillId="0" borderId="0" xfId="10" applyNumberFormat="1" applyFont="1" applyFill="1"/>
    <xf numFmtId="164" fontId="1" fillId="0" borderId="0" xfId="10" applyNumberFormat="1" applyFont="1" applyFill="1" applyBorder="1" applyAlignment="1">
      <alignment horizontal="right" vertical="top" wrapText="1"/>
    </xf>
    <xf numFmtId="164" fontId="3" fillId="0" borderId="1" xfId="10" applyNumberFormat="1" applyFont="1" applyFill="1" applyBorder="1" applyAlignment="1">
      <alignment horizontal="right" vertical="top" wrapText="1"/>
    </xf>
    <xf numFmtId="164" fontId="1" fillId="0" borderId="3" xfId="10" applyNumberFormat="1" applyFont="1" applyFill="1" applyBorder="1" applyAlignment="1">
      <alignment horizontal="right" vertical="top" wrapText="1"/>
    </xf>
    <xf numFmtId="164" fontId="7" fillId="0" borderId="0" xfId="10" applyNumberFormat="1" applyFont="1" applyFill="1" applyBorder="1" applyAlignment="1">
      <alignment horizontal="right" vertical="top" wrapText="1"/>
    </xf>
    <xf numFmtId="0" fontId="3" fillId="0" borderId="0" xfId="0" applyFont="1" applyFill="1" applyBorder="1"/>
    <xf numFmtId="0" fontId="3" fillId="0" borderId="0" xfId="0" applyFont="1" applyFill="1" applyAlignment="1"/>
    <xf numFmtId="0" fontId="3" fillId="0" borderId="0" xfId="0" applyFont="1" applyFill="1" applyBorder="1" applyAlignment="1">
      <alignment horizontal="center" wrapText="1"/>
    </xf>
    <xf numFmtId="165" fontId="3" fillId="0" borderId="0" xfId="1" applyNumberFormat="1" applyFont="1" applyFill="1" applyBorder="1" applyAlignment="1">
      <alignment horizontal="right" vertical="top" wrapText="1"/>
    </xf>
    <xf numFmtId="164" fontId="3" fillId="0" borderId="0" xfId="10" applyNumberFormat="1" applyFont="1" applyFill="1"/>
    <xf numFmtId="164" fontId="3" fillId="0" borderId="0" xfId="10" applyNumberFormat="1" applyFont="1" applyFill="1" applyBorder="1"/>
    <xf numFmtId="169" fontId="1" fillId="0" borderId="3" xfId="11" applyNumberFormat="1" applyFont="1" applyFill="1" applyBorder="1" applyAlignment="1">
      <alignment horizontal="right" vertical="top" wrapText="1"/>
    </xf>
    <xf numFmtId="169" fontId="3" fillId="0" borderId="0" xfId="11" applyNumberFormat="1" applyFont="1" applyFill="1" applyAlignment="1">
      <alignment horizontal="right" vertical="top" wrapText="1"/>
    </xf>
    <xf numFmtId="169" fontId="3" fillId="0" borderId="0" xfId="1" applyNumberFormat="1" applyFont="1" applyFill="1" applyAlignment="1">
      <alignment horizontal="right" vertical="top" wrapText="1"/>
    </xf>
    <xf numFmtId="42" fontId="3" fillId="0" borderId="1" xfId="1" applyNumberFormat="1" applyFont="1" applyFill="1" applyBorder="1" applyAlignment="1">
      <alignment horizontal="right" vertical="top" wrapText="1"/>
    </xf>
    <xf numFmtId="164" fontId="3" fillId="0" borderId="3" xfId="10" applyNumberFormat="1" applyFont="1" applyFill="1" applyBorder="1" applyAlignment="1">
      <alignment horizontal="right" vertical="top" wrapText="1"/>
    </xf>
    <xf numFmtId="42" fontId="3" fillId="0" borderId="3" xfId="1" applyNumberFormat="1" applyFont="1" applyFill="1" applyBorder="1" applyAlignment="1">
      <alignment horizontal="right" vertical="top" wrapText="1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/>
    <xf numFmtId="37" fontId="3" fillId="0" borderId="0" xfId="0" applyNumberFormat="1" applyFont="1" applyFill="1" applyAlignment="1">
      <alignment horizontal="center"/>
    </xf>
    <xf numFmtId="0" fontId="1" fillId="0" borderId="0" xfId="0" applyFont="1"/>
    <xf numFmtId="0" fontId="15" fillId="0" borderId="0" xfId="0" quotePrefix="1" applyFont="1" applyFill="1" applyAlignment="1">
      <alignment vertical="top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1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169" fontId="3" fillId="0" borderId="0" xfId="1" applyNumberFormat="1" applyFont="1" applyFill="1" applyBorder="1" applyAlignment="1">
      <alignment horizontal="right" vertical="top" wrapText="1"/>
    </xf>
    <xf numFmtId="41" fontId="3" fillId="0" borderId="1" xfId="1" applyNumberFormat="1" applyFont="1" applyFill="1" applyBorder="1" applyAlignment="1">
      <alignment horizontal="right" vertical="top" wrapText="1"/>
    </xf>
    <xf numFmtId="10" fontId="5" fillId="0" borderId="0" xfId="1" applyNumberFormat="1" applyFont="1" applyFill="1" applyBorder="1" applyAlignment="1">
      <alignment horizontal="right" vertical="top" wrapText="1"/>
    </xf>
    <xf numFmtId="41" fontId="3" fillId="0" borderId="0" xfId="1" applyNumberFormat="1" applyFont="1" applyFill="1" applyAlignment="1">
      <alignment horizontal="right" vertical="top" wrapText="1"/>
    </xf>
    <xf numFmtId="37" fontId="3" fillId="0" borderId="1" xfId="1" applyNumberFormat="1" applyFont="1" applyFill="1" applyBorder="1" applyAlignment="1">
      <alignment horizontal="right" vertical="top" wrapText="1"/>
    </xf>
    <xf numFmtId="41" fontId="3" fillId="0" borderId="0" xfId="1" applyNumberFormat="1" applyFont="1" applyFill="1" applyBorder="1" applyAlignment="1">
      <alignment horizontal="right" vertical="top" wrapText="1"/>
    </xf>
    <xf numFmtId="41" fontId="3" fillId="0" borderId="1" xfId="2" applyNumberFormat="1" applyFont="1" applyFill="1" applyBorder="1" applyAlignment="1">
      <alignment horizontal="right" vertical="top" wrapText="1"/>
    </xf>
    <xf numFmtId="164" fontId="3" fillId="0" borderId="1" xfId="2" applyNumberFormat="1" applyFont="1" applyFill="1" applyBorder="1" applyAlignment="1">
      <alignment horizontal="right" vertical="top" wrapText="1"/>
    </xf>
    <xf numFmtId="167" fontId="1" fillId="0" borderId="0" xfId="1" applyNumberFormat="1" applyFont="1" applyFill="1" applyAlignment="1">
      <alignment horizontal="right" vertical="top" wrapText="1"/>
    </xf>
    <xf numFmtId="169" fontId="1" fillId="0" borderId="3" xfId="1" applyNumberFormat="1" applyFont="1" applyFill="1" applyBorder="1" applyAlignment="1">
      <alignment horizontal="right" vertical="top" wrapText="1"/>
    </xf>
    <xf numFmtId="169" fontId="1" fillId="0" borderId="0" xfId="1" applyNumberFormat="1" applyFont="1" applyFill="1" applyBorder="1" applyAlignment="1">
      <alignment horizontal="right" vertical="top" wrapText="1"/>
    </xf>
    <xf numFmtId="44" fontId="7" fillId="0" borderId="3" xfId="2" applyNumberFormat="1" applyFont="1" applyFill="1" applyBorder="1" applyAlignment="1">
      <alignment horizontal="right" vertical="top" wrapText="1"/>
    </xf>
    <xf numFmtId="44" fontId="7" fillId="0" borderId="0" xfId="2" applyNumberFormat="1" applyFont="1" applyFill="1" applyBorder="1" applyAlignment="1">
      <alignment horizontal="right" vertical="top" wrapText="1"/>
    </xf>
    <xf numFmtId="44" fontId="7" fillId="0" borderId="0" xfId="2" applyNumberFormat="1" applyFont="1" applyFill="1" applyAlignment="1">
      <alignment horizontal="right" vertical="top" wrapText="1"/>
    </xf>
    <xf numFmtId="0" fontId="3" fillId="0" borderId="0" xfId="2" applyFont="1" applyFill="1" applyAlignment="1">
      <alignment horizontal="right" vertical="top" wrapText="1"/>
    </xf>
    <xf numFmtId="0" fontId="3" fillId="0" borderId="0" xfId="2" applyFont="1" applyFill="1" applyBorder="1" applyAlignment="1">
      <alignment horizontal="right" vertical="top" wrapText="1"/>
    </xf>
    <xf numFmtId="3" fontId="3" fillId="0" borderId="3" xfId="3" applyNumberFormat="1" applyFont="1" applyFill="1" applyBorder="1" applyAlignment="1">
      <alignment horizontal="right" vertical="top" wrapText="1"/>
    </xf>
    <xf numFmtId="3" fontId="3" fillId="0" borderId="0" xfId="2" applyNumberFormat="1" applyFont="1" applyFill="1" applyBorder="1" applyAlignment="1">
      <alignment horizontal="right" vertical="top" wrapText="1"/>
    </xf>
    <xf numFmtId="42" fontId="3" fillId="0" borderId="0" xfId="0" applyNumberFormat="1" applyFont="1" applyFill="1" applyAlignment="1">
      <alignment vertical="top"/>
    </xf>
    <xf numFmtId="9" fontId="3" fillId="0" borderId="0" xfId="0" applyNumberFormat="1" applyFont="1" applyFill="1" applyAlignment="1">
      <alignment vertical="top"/>
    </xf>
    <xf numFmtId="164" fontId="3" fillId="0" borderId="0" xfId="10" applyNumberFormat="1" applyFont="1" applyFill="1" applyAlignment="1">
      <alignment vertical="top"/>
    </xf>
    <xf numFmtId="37" fontId="3" fillId="0" borderId="5" xfId="0" applyNumberFormat="1" applyFont="1" applyFill="1" applyBorder="1" applyAlignment="1">
      <alignment vertical="top"/>
    </xf>
    <xf numFmtId="9" fontId="3" fillId="0" borderId="0" xfId="9" applyFont="1" applyFill="1" applyAlignment="1">
      <alignment vertical="top"/>
    </xf>
    <xf numFmtId="37" fontId="3" fillId="0" borderId="0" xfId="0" applyNumberFormat="1" applyFont="1" applyFill="1" applyAlignment="1">
      <alignment vertical="top"/>
    </xf>
    <xf numFmtId="164" fontId="3" fillId="0" borderId="1" xfId="10" applyNumberFormat="1" applyFont="1" applyFill="1" applyBorder="1" applyAlignment="1">
      <alignment vertical="top"/>
    </xf>
    <xf numFmtId="44" fontId="3" fillId="0" borderId="5" xfId="0" applyNumberFormat="1" applyFont="1" applyFill="1" applyBorder="1" applyAlignment="1">
      <alignment vertical="top"/>
    </xf>
    <xf numFmtId="37" fontId="3" fillId="0" borderId="0" xfId="0" applyNumberFormat="1" applyFont="1" applyFill="1" applyAlignment="1">
      <alignment horizontal="right"/>
    </xf>
    <xf numFmtId="164" fontId="3" fillId="0" borderId="2" xfId="4" applyNumberFormat="1" applyFont="1" applyFill="1" applyBorder="1" applyAlignment="1">
      <alignment horizontal="right" vertical="top" wrapText="1"/>
    </xf>
    <xf numFmtId="164" fontId="1" fillId="0" borderId="0" xfId="4" applyNumberFormat="1" applyFont="1" applyFill="1" applyAlignment="1">
      <alignment horizontal="right" vertical="top" wrapText="1"/>
    </xf>
    <xf numFmtId="164" fontId="1" fillId="0" borderId="1" xfId="4" applyNumberFormat="1" applyFont="1" applyFill="1" applyBorder="1" applyAlignment="1">
      <alignment horizontal="right" vertical="top" wrapText="1"/>
    </xf>
    <xf numFmtId="42" fontId="1" fillId="0" borderId="3" xfId="4" applyNumberFormat="1" applyFont="1" applyFill="1" applyBorder="1" applyAlignment="1">
      <alignment horizontal="right" vertical="top" wrapText="1"/>
    </xf>
    <xf numFmtId="0" fontId="7" fillId="0" borderId="0" xfId="0" applyFont="1" applyFill="1" applyAlignment="1">
      <alignment horizontal="center" vertical="center" wrapText="1"/>
    </xf>
    <xf numFmtId="164" fontId="3" fillId="0" borderId="0" xfId="4" applyNumberFormat="1" applyFont="1" applyFill="1" applyAlignment="1">
      <alignment horizontal="right" wrapText="1"/>
    </xf>
    <xf numFmtId="164" fontId="3" fillId="0" borderId="0" xfId="4" applyNumberFormat="1" applyFont="1" applyFill="1" applyAlignment="1">
      <alignment horizontal="center" vertical="center" wrapText="1"/>
    </xf>
    <xf numFmtId="164" fontId="3" fillId="0" borderId="0" xfId="10" applyNumberFormat="1" applyFont="1" applyFill="1" applyAlignment="1">
      <alignment horizontal="right"/>
    </xf>
    <xf numFmtId="37" fontId="1" fillId="0" borderId="0" xfId="0" applyNumberFormat="1" applyFont="1" applyFill="1" applyAlignment="1">
      <alignment horizontal="right"/>
    </xf>
    <xf numFmtId="42" fontId="1" fillId="0" borderId="0" xfId="0" applyNumberFormat="1" applyFont="1" applyFill="1" applyAlignment="1">
      <alignment horizontal="right"/>
    </xf>
    <xf numFmtId="43" fontId="3" fillId="0" borderId="0" xfId="0" applyNumberFormat="1" applyFont="1" applyFill="1"/>
    <xf numFmtId="0" fontId="3" fillId="0" borderId="0" xfId="0" applyFont="1" applyFill="1" applyAlignment="1">
      <alignment horizontal="center" wrapText="1"/>
    </xf>
    <xf numFmtId="0" fontId="2" fillId="2" borderId="0" xfId="0" applyFont="1" applyFill="1" applyAlignment="1"/>
    <xf numFmtId="0" fontId="1" fillId="2" borderId="0" xfId="0" applyFont="1" applyFill="1" applyAlignment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 wrapText="1"/>
    </xf>
    <xf numFmtId="16" fontId="1" fillId="2" borderId="1" xfId="0" quotePrefix="1" applyNumberFormat="1" applyFont="1" applyFill="1" applyBorder="1" applyAlignment="1">
      <alignment horizontal="center"/>
    </xf>
    <xf numFmtId="0" fontId="1" fillId="2" borderId="1" xfId="0" quotePrefix="1" applyNumberFormat="1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/>
    </xf>
    <xf numFmtId="42" fontId="3" fillId="2" borderId="0" xfId="4" applyNumberFormat="1" applyFont="1" applyFill="1" applyAlignment="1">
      <alignment horizontal="right" vertical="top" wrapText="1"/>
    </xf>
    <xf numFmtId="164" fontId="3" fillId="2" borderId="0" xfId="4" applyNumberFormat="1" applyFont="1" applyFill="1" applyAlignment="1">
      <alignment horizontal="right" vertical="top" wrapText="1"/>
    </xf>
    <xf numFmtId="164" fontId="3" fillId="2" borderId="1" xfId="4" applyNumberFormat="1" applyFont="1" applyFill="1" applyBorder="1" applyAlignment="1">
      <alignment horizontal="right" vertical="top" wrapText="1"/>
    </xf>
    <xf numFmtId="164" fontId="3" fillId="2" borderId="5" xfId="4" applyNumberFormat="1" applyFont="1" applyFill="1" applyBorder="1" applyAlignment="1">
      <alignment horizontal="right" vertical="top" wrapText="1"/>
    </xf>
    <xf numFmtId="164" fontId="3" fillId="2" borderId="0" xfId="4" applyNumberFormat="1" applyFont="1" applyFill="1" applyBorder="1" applyAlignment="1">
      <alignment horizontal="right" vertical="top" wrapText="1"/>
    </xf>
    <xf numFmtId="42" fontId="3" fillId="2" borderId="4" xfId="4" applyNumberFormat="1" applyFont="1" applyFill="1" applyBorder="1" applyAlignment="1">
      <alignment horizontal="right" wrapText="1"/>
    </xf>
    <xf numFmtId="39" fontId="9" fillId="2" borderId="0" xfId="4" applyNumberFormat="1" applyFont="1" applyFill="1" applyBorder="1" applyAlignment="1">
      <alignment horizontal="right" vertical="top" wrapText="1"/>
    </xf>
    <xf numFmtId="168" fontId="3" fillId="2" borderId="0" xfId="4" applyNumberFormat="1" applyFont="1" applyFill="1" applyAlignment="1">
      <alignment horizontal="right" vertical="top" wrapText="1"/>
    </xf>
    <xf numFmtId="42" fontId="3" fillId="2" borderId="0" xfId="1" applyNumberFormat="1" applyFont="1" applyFill="1" applyAlignment="1">
      <alignment horizontal="right" vertical="top" wrapText="1"/>
    </xf>
    <xf numFmtId="164" fontId="3" fillId="2" borderId="0" xfId="1" applyNumberFormat="1" applyFont="1" applyFill="1" applyAlignment="1">
      <alignment horizontal="right" vertical="top" wrapText="1"/>
    </xf>
    <xf numFmtId="3" fontId="3" fillId="2" borderId="0" xfId="1" applyNumberFormat="1" applyFont="1" applyFill="1" applyAlignment="1">
      <alignment horizontal="right" vertical="top" wrapText="1"/>
    </xf>
    <xf numFmtId="164" fontId="3" fillId="2" borderId="5" xfId="1" applyNumberFormat="1" applyFont="1" applyFill="1" applyBorder="1" applyAlignment="1">
      <alignment horizontal="right" vertical="top" wrapText="1"/>
    </xf>
    <xf numFmtId="3" fontId="3" fillId="2" borderId="0" xfId="1" applyNumberFormat="1" applyFont="1" applyFill="1" applyBorder="1" applyAlignment="1">
      <alignment horizontal="right" vertical="top" wrapText="1"/>
    </xf>
    <xf numFmtId="164" fontId="3" fillId="2" borderId="0" xfId="1" applyNumberFormat="1" applyFont="1" applyFill="1" applyBorder="1" applyAlignment="1">
      <alignment horizontal="right" vertical="top" wrapText="1"/>
    </xf>
    <xf numFmtId="3" fontId="3" fillId="2" borderId="1" xfId="1" applyNumberFormat="1" applyFont="1" applyFill="1" applyBorder="1" applyAlignment="1">
      <alignment horizontal="right" vertical="top" wrapText="1"/>
    </xf>
    <xf numFmtId="42" fontId="3" fillId="2" borderId="4" xfId="4" applyNumberFormat="1" applyFont="1" applyFill="1" applyBorder="1" applyAlignment="1">
      <alignment horizontal="right" vertical="top" wrapText="1"/>
    </xf>
    <xf numFmtId="169" fontId="10" fillId="2" borderId="0" xfId="0" applyNumberFormat="1" applyFont="1" applyFill="1" applyAlignment="1"/>
    <xf numFmtId="42" fontId="2" fillId="2" borderId="0" xfId="0" applyNumberFormat="1" applyFont="1" applyFill="1" applyAlignment="1"/>
    <xf numFmtId="0" fontId="3" fillId="2" borderId="0" xfId="0" applyFont="1" applyFill="1" applyBorder="1"/>
    <xf numFmtId="0" fontId="3" fillId="2" borderId="0" xfId="0" applyFont="1" applyFill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/>
    <xf numFmtId="0" fontId="3" fillId="2" borderId="0" xfId="0" applyFont="1" applyFill="1" applyAlignment="1"/>
    <xf numFmtId="0" fontId="1" fillId="2" borderId="0" xfId="0" applyFont="1" applyFill="1"/>
    <xf numFmtId="0" fontId="1" fillId="2" borderId="0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37" fontId="3" fillId="2" borderId="0" xfId="0" applyNumberFormat="1" applyFont="1" applyFill="1" applyBorder="1" applyAlignment="1">
      <alignment horizontal="center"/>
    </xf>
    <xf numFmtId="37" fontId="3" fillId="2" borderId="0" xfId="0" applyNumberFormat="1" applyFont="1" applyFill="1" applyAlignment="1">
      <alignment horizontal="center"/>
    </xf>
    <xf numFmtId="164" fontId="3" fillId="2" borderId="0" xfId="10" applyNumberFormat="1" applyFont="1" applyFill="1" applyAlignment="1">
      <alignment horizontal="right" vertical="top" wrapText="1"/>
    </xf>
    <xf numFmtId="164" fontId="3" fillId="2" borderId="0" xfId="0" applyNumberFormat="1" applyFont="1" applyFill="1" applyBorder="1" applyAlignment="1">
      <alignment horizontal="right"/>
    </xf>
    <xf numFmtId="37" fontId="3" fillId="2" borderId="0" xfId="0" applyNumberFormat="1" applyFont="1" applyFill="1" applyAlignment="1">
      <alignment horizontal="right"/>
    </xf>
    <xf numFmtId="164" fontId="3" fillId="2" borderId="0" xfId="10" applyNumberFormat="1" applyFont="1" applyFill="1" applyBorder="1" applyAlignment="1">
      <alignment horizontal="right"/>
    </xf>
    <xf numFmtId="164" fontId="3" fillId="2" borderId="0" xfId="10" applyNumberFormat="1" applyFont="1" applyFill="1" applyBorder="1" applyAlignment="1">
      <alignment horizontal="right" vertical="top" wrapText="1"/>
    </xf>
    <xf numFmtId="164" fontId="3" fillId="2" borderId="0" xfId="4" applyNumberFormat="1" applyFont="1" applyFill="1" applyAlignment="1">
      <alignment horizontal="right" wrapText="1"/>
    </xf>
    <xf numFmtId="164" fontId="3" fillId="2" borderId="0" xfId="4" applyNumberFormat="1" applyFont="1" applyFill="1" applyAlignment="1">
      <alignment horizontal="center" vertical="center" wrapText="1"/>
    </xf>
    <xf numFmtId="164" fontId="3" fillId="2" borderId="2" xfId="4" applyNumberFormat="1" applyFont="1" applyFill="1" applyBorder="1" applyAlignment="1">
      <alignment horizontal="right" vertical="top" wrapText="1"/>
    </xf>
    <xf numFmtId="164" fontId="3" fillId="2" borderId="2" xfId="10" applyNumberFormat="1" applyFont="1" applyFill="1" applyBorder="1" applyAlignment="1">
      <alignment horizontal="right" vertical="top" wrapText="1"/>
    </xf>
    <xf numFmtId="43" fontId="3" fillId="2" borderId="0" xfId="0" applyNumberFormat="1" applyFont="1" applyFill="1" applyBorder="1" applyAlignment="1">
      <alignment horizontal="right"/>
    </xf>
    <xf numFmtId="164" fontId="3" fillId="2" borderId="0" xfId="10" applyNumberFormat="1" applyFont="1" applyFill="1" applyAlignment="1">
      <alignment horizontal="right"/>
    </xf>
    <xf numFmtId="164" fontId="3" fillId="2" borderId="1" xfId="10" applyNumberFormat="1" applyFont="1" applyFill="1" applyBorder="1" applyAlignment="1">
      <alignment horizontal="right" vertical="top" wrapText="1"/>
    </xf>
    <xf numFmtId="37" fontId="1" fillId="2" borderId="0" xfId="0" applyNumberFormat="1" applyFont="1" applyFill="1" applyAlignment="1">
      <alignment horizontal="right"/>
    </xf>
    <xf numFmtId="164" fontId="1" fillId="2" borderId="0" xfId="4" applyNumberFormat="1" applyFont="1" applyFill="1" applyAlignment="1">
      <alignment horizontal="right" vertical="top" wrapText="1"/>
    </xf>
    <xf numFmtId="164" fontId="1" fillId="2" borderId="0" xfId="10" applyNumberFormat="1" applyFont="1" applyFill="1" applyAlignment="1">
      <alignment horizontal="right" vertical="top" wrapText="1"/>
    </xf>
    <xf numFmtId="164" fontId="1" fillId="2" borderId="1" xfId="4" applyNumberFormat="1" applyFont="1" applyFill="1" applyBorder="1" applyAlignment="1">
      <alignment horizontal="right" vertical="top" wrapText="1"/>
    </xf>
    <xf numFmtId="164" fontId="1" fillId="2" borderId="1" xfId="10" applyNumberFormat="1" applyFont="1" applyFill="1" applyBorder="1" applyAlignment="1">
      <alignment horizontal="right" vertical="top" wrapText="1"/>
    </xf>
    <xf numFmtId="42" fontId="1" fillId="2" borderId="3" xfId="4" applyNumberFormat="1" applyFont="1" applyFill="1" applyBorder="1" applyAlignment="1">
      <alignment horizontal="right" vertical="top" wrapText="1"/>
    </xf>
    <xf numFmtId="42" fontId="1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center" vertical="center" wrapText="1"/>
    </xf>
    <xf numFmtId="164" fontId="3" fillId="2" borderId="5" xfId="10" applyNumberFormat="1" applyFont="1" applyFill="1" applyBorder="1" applyAlignment="1">
      <alignment horizontal="right" vertical="top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vertical="top"/>
    </xf>
    <xf numFmtId="16" fontId="1" fillId="0" borderId="1" xfId="0" quotePrefix="1" applyNumberFormat="1" applyFont="1" applyFill="1" applyBorder="1" applyAlignment="1">
      <alignment horizontal="center" vertical="top"/>
    </xf>
    <xf numFmtId="0" fontId="1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center"/>
    </xf>
    <xf numFmtId="16" fontId="1" fillId="2" borderId="1" xfId="0" quotePrefix="1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16" fontId="1" fillId="0" borderId="0" xfId="0" quotePrefix="1" applyNumberFormat="1" applyFont="1" applyFill="1" applyBorder="1" applyAlignment="1">
      <alignment horizontal="center" vertical="top"/>
    </xf>
  </cellXfs>
  <cellStyles count="12">
    <cellStyle name="Comma" xfId="10" builtinId="3"/>
    <cellStyle name="Comma 10" xfId="1" xr:uid="{00000000-0005-0000-0000-000001000000}"/>
    <cellStyle name="Comma 10 2" xfId="6" xr:uid="{00000000-0005-0000-0000-000002000000}"/>
    <cellStyle name="Comma 2" xfId="4" xr:uid="{00000000-0005-0000-0000-000003000000}"/>
    <cellStyle name="Comma 3 2" xfId="8" xr:uid="{00000000-0005-0000-0000-000004000000}"/>
    <cellStyle name="Currency" xfId="11" builtinId="4"/>
    <cellStyle name="Normal" xfId="0" builtinId="0"/>
    <cellStyle name="Normal 13" xfId="2" xr:uid="{00000000-0005-0000-0000-000007000000}"/>
    <cellStyle name="Normal 13 2" xfId="3" xr:uid="{00000000-0005-0000-0000-000008000000}"/>
    <cellStyle name="Normal 2 2" xfId="7" xr:uid="{00000000-0005-0000-0000-000009000000}"/>
    <cellStyle name="Normal 2 3" xfId="5" xr:uid="{00000000-0005-0000-0000-00000A000000}"/>
    <cellStyle name="Percent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YIUTZ\FAS123%20Project\Templates\Calculation%20Templa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%20Archive\GLOBE\060731%20Reporting%20mod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kumente%20und%20Einstellungen\Troschke\Eigene%20Dateien\ManRep\A1%20Modell\Example%200505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Parameters"/>
      <sheetName val="Volatility"/>
      <sheetName val="Dividends"/>
      <sheetName val="Forward Rates 2006"/>
      <sheetName val="Forward Rates 2007"/>
      <sheetName val="Data From Company"/>
      <sheetName val="Option_Plans"/>
      <sheetName val="Fair_Value_B&amp;S SAB"/>
      <sheetName val="Expenses B&amp;S SAB Straight-Line"/>
      <sheetName val="Expenses B&amp;S SAB Graded Vesting"/>
      <sheetName val="Result Summary B&amp;S SAB SL"/>
      <sheetName val="Result Summary B&amp;S SAB GV"/>
      <sheetName val="Expenses BS SAB by Dept."/>
      <sheetName val="Result Summary BS SAB by Dept."/>
      <sheetName val="Fair_Value_B&amp;S Expected Term"/>
      <sheetName val="Expenses B&amp;S Exp Term SL"/>
      <sheetName val="Expenses B&amp;S Exp Term GV"/>
      <sheetName val="Result Summary BS Exp Term SL"/>
      <sheetName val="Result Summary BS Exp Term GV"/>
      <sheetName val="Expenses BS Exp Term by Dept."/>
      <sheetName val="Result Summary BS Exp Term Dep "/>
      <sheetName val="Fair_Value_Binomial"/>
      <sheetName val="Expenses Binomial SL"/>
      <sheetName val="Expenses Binomial GV"/>
      <sheetName val="Result Summary Binomial SL"/>
      <sheetName val="Result Summary Binomial GV"/>
      <sheetName val="Expenses Binomial by Dept."/>
      <sheetName val="Result Summary Binomial by Dept"/>
      <sheetName val="Results For Other Files"/>
      <sheetName val="Inspection Sheet"/>
      <sheetName val="Forward Rates"/>
    </sheetNames>
    <sheetDataSet>
      <sheetData sheetId="0" refreshError="1"/>
      <sheetData sheetId="1">
        <row r="11">
          <cell r="C11">
            <v>8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2">
          <cell r="B2">
            <v>123</v>
          </cell>
          <cell r="C2">
            <v>1</v>
          </cell>
          <cell r="D2" t="str">
            <v>Management</v>
          </cell>
          <cell r="E2">
            <v>2</v>
          </cell>
          <cell r="F2">
            <v>38737</v>
          </cell>
          <cell r="G2">
            <v>38737</v>
          </cell>
          <cell r="H2">
            <v>42388.5</v>
          </cell>
          <cell r="I2">
            <v>10</v>
          </cell>
          <cell r="J2" t="str">
            <v>16Q</v>
          </cell>
          <cell r="K2">
            <v>3</v>
          </cell>
          <cell r="L2">
            <v>40197</v>
          </cell>
          <cell r="M2">
            <v>1</v>
          </cell>
          <cell r="N2">
            <v>1</v>
          </cell>
          <cell r="O2">
            <v>56300</v>
          </cell>
        </row>
        <row r="3">
          <cell r="B3">
            <v>348</v>
          </cell>
          <cell r="C3">
            <v>1</v>
          </cell>
          <cell r="D3" t="str">
            <v>Employee</v>
          </cell>
          <cell r="E3">
            <v>3</v>
          </cell>
          <cell r="F3">
            <v>38737</v>
          </cell>
          <cell r="G3">
            <v>38737</v>
          </cell>
          <cell r="H3">
            <v>42388.5</v>
          </cell>
          <cell r="I3">
            <v>10</v>
          </cell>
          <cell r="J3" t="str">
            <v>16Q</v>
          </cell>
          <cell r="K3">
            <v>3</v>
          </cell>
          <cell r="L3">
            <v>40197</v>
          </cell>
          <cell r="M3">
            <v>1</v>
          </cell>
          <cell r="N3">
            <v>1</v>
          </cell>
          <cell r="O3">
            <v>4545</v>
          </cell>
        </row>
        <row r="4">
          <cell r="B4">
            <v>375</v>
          </cell>
          <cell r="C4">
            <v>1</v>
          </cell>
          <cell r="D4" t="str">
            <v>Director</v>
          </cell>
          <cell r="E4">
            <v>1</v>
          </cell>
          <cell r="F4">
            <v>38737</v>
          </cell>
          <cell r="G4">
            <v>38737</v>
          </cell>
          <cell r="H4">
            <v>42388.5</v>
          </cell>
          <cell r="I4">
            <v>10</v>
          </cell>
          <cell r="J4" t="str">
            <v>33% Y</v>
          </cell>
          <cell r="K4">
            <v>4</v>
          </cell>
          <cell r="L4">
            <v>39832</v>
          </cell>
          <cell r="M4">
            <v>1</v>
          </cell>
          <cell r="N4">
            <v>1</v>
          </cell>
          <cell r="O4">
            <v>55500</v>
          </cell>
        </row>
        <row r="5">
          <cell r="B5">
            <v>376</v>
          </cell>
          <cell r="C5">
            <v>1</v>
          </cell>
          <cell r="D5" t="str">
            <v>Employee</v>
          </cell>
          <cell r="E5">
            <v>3</v>
          </cell>
          <cell r="F5">
            <v>38737</v>
          </cell>
          <cell r="G5">
            <v>38737</v>
          </cell>
          <cell r="H5">
            <v>42388.5</v>
          </cell>
          <cell r="I5">
            <v>10</v>
          </cell>
          <cell r="J5" t="str">
            <v>33% Y</v>
          </cell>
          <cell r="K5">
            <v>4</v>
          </cell>
          <cell r="L5">
            <v>39832</v>
          </cell>
          <cell r="M5">
            <v>1</v>
          </cell>
          <cell r="N5">
            <v>1</v>
          </cell>
          <cell r="O5">
            <v>4440</v>
          </cell>
        </row>
        <row r="6">
          <cell r="B6">
            <v>385</v>
          </cell>
          <cell r="C6">
            <v>1</v>
          </cell>
          <cell r="D6" t="str">
            <v>Employee</v>
          </cell>
          <cell r="E6">
            <v>3</v>
          </cell>
          <cell r="F6">
            <v>38737</v>
          </cell>
          <cell r="G6">
            <v>38737</v>
          </cell>
          <cell r="H6">
            <v>42388.5</v>
          </cell>
          <cell r="I6">
            <v>10</v>
          </cell>
          <cell r="J6" t="str">
            <v>1Y 50% +  2Y 25%</v>
          </cell>
          <cell r="K6">
            <v>5</v>
          </cell>
          <cell r="L6">
            <v>39832</v>
          </cell>
          <cell r="M6">
            <v>1</v>
          </cell>
          <cell r="N6">
            <v>1</v>
          </cell>
          <cell r="O6">
            <v>2350</v>
          </cell>
        </row>
        <row r="7">
          <cell r="B7">
            <v>394</v>
          </cell>
          <cell r="C7">
            <v>1</v>
          </cell>
          <cell r="D7" t="str">
            <v>Employee</v>
          </cell>
          <cell r="E7">
            <v>3</v>
          </cell>
          <cell r="F7">
            <v>38737</v>
          </cell>
          <cell r="G7">
            <v>38737</v>
          </cell>
          <cell r="H7">
            <v>42388.5</v>
          </cell>
          <cell r="I7">
            <v>10</v>
          </cell>
          <cell r="J7" t="str">
            <v>1Y 25% + 12Q</v>
          </cell>
          <cell r="K7">
            <v>2</v>
          </cell>
          <cell r="L7">
            <v>40197</v>
          </cell>
          <cell r="M7">
            <v>1</v>
          </cell>
          <cell r="N7">
            <v>1</v>
          </cell>
          <cell r="O7">
            <v>23000</v>
          </cell>
        </row>
        <row r="8">
          <cell r="B8">
            <v>402</v>
          </cell>
          <cell r="C8">
            <v>1</v>
          </cell>
          <cell r="D8" t="str">
            <v>Employee</v>
          </cell>
          <cell r="E8">
            <v>3</v>
          </cell>
          <cell r="F8">
            <v>38737</v>
          </cell>
          <cell r="G8">
            <v>38718</v>
          </cell>
          <cell r="H8">
            <v>42388.5</v>
          </cell>
          <cell r="I8">
            <v>10</v>
          </cell>
          <cell r="J8" t="str">
            <v>100% Immediately</v>
          </cell>
          <cell r="K8">
            <v>1</v>
          </cell>
          <cell r="L8">
            <v>38737</v>
          </cell>
          <cell r="M8">
            <v>1</v>
          </cell>
          <cell r="N8">
            <v>1</v>
          </cell>
          <cell r="O8">
            <v>5640</v>
          </cell>
        </row>
        <row r="9">
          <cell r="B9">
            <v>410</v>
          </cell>
          <cell r="C9">
            <v>1</v>
          </cell>
          <cell r="D9" t="str">
            <v>Management</v>
          </cell>
          <cell r="E9">
            <v>2</v>
          </cell>
          <cell r="F9">
            <v>38737</v>
          </cell>
          <cell r="G9">
            <v>38737</v>
          </cell>
          <cell r="H9">
            <v>42388.5</v>
          </cell>
          <cell r="I9">
            <v>10</v>
          </cell>
          <cell r="J9" t="str">
            <v>1Y 50% +  2Y 25%</v>
          </cell>
          <cell r="K9">
            <v>5</v>
          </cell>
          <cell r="L9">
            <v>39832</v>
          </cell>
          <cell r="M9">
            <v>1</v>
          </cell>
          <cell r="N9">
            <v>1</v>
          </cell>
          <cell r="O9">
            <v>6000</v>
          </cell>
        </row>
        <row r="10">
          <cell r="B10">
            <v>4531</v>
          </cell>
          <cell r="C10">
            <v>1</v>
          </cell>
          <cell r="D10" t="str">
            <v>Management</v>
          </cell>
          <cell r="E10">
            <v>2</v>
          </cell>
          <cell r="F10">
            <v>38737</v>
          </cell>
          <cell r="G10">
            <v>38737</v>
          </cell>
          <cell r="H10">
            <v>42388.5</v>
          </cell>
          <cell r="I10">
            <v>10</v>
          </cell>
          <cell r="J10" t="str">
            <v>100% Immediately</v>
          </cell>
          <cell r="K10">
            <v>1</v>
          </cell>
          <cell r="L10">
            <v>38737</v>
          </cell>
          <cell r="M10">
            <v>1</v>
          </cell>
          <cell r="N10">
            <v>1</v>
          </cell>
          <cell r="O10">
            <v>73668</v>
          </cell>
        </row>
        <row r="11">
          <cell r="B11">
            <v>5448</v>
          </cell>
          <cell r="C11">
            <v>1</v>
          </cell>
          <cell r="D11" t="str">
            <v>Officer</v>
          </cell>
          <cell r="E11">
            <v>1</v>
          </cell>
          <cell r="F11">
            <v>38737</v>
          </cell>
          <cell r="G11">
            <v>38718</v>
          </cell>
          <cell r="H11">
            <v>42388.5</v>
          </cell>
          <cell r="I11">
            <v>10</v>
          </cell>
          <cell r="J11" t="str">
            <v>1Y 25% + 12Q</v>
          </cell>
          <cell r="K11">
            <v>2</v>
          </cell>
          <cell r="L11">
            <v>40178</v>
          </cell>
          <cell r="M11">
            <v>1</v>
          </cell>
          <cell r="N11">
            <v>1</v>
          </cell>
          <cell r="O11">
            <v>520000</v>
          </cell>
        </row>
        <row r="12">
          <cell r="B12">
            <v>5449</v>
          </cell>
          <cell r="C12">
            <v>1</v>
          </cell>
          <cell r="D12" t="str">
            <v>Employee</v>
          </cell>
          <cell r="E12">
            <v>3</v>
          </cell>
          <cell r="F12">
            <v>38737</v>
          </cell>
          <cell r="G12">
            <v>38737</v>
          </cell>
          <cell r="H12">
            <v>42388.5</v>
          </cell>
          <cell r="I12">
            <v>10</v>
          </cell>
          <cell r="J12" t="str">
            <v>1Y 25% + 12Q</v>
          </cell>
          <cell r="K12">
            <v>2</v>
          </cell>
          <cell r="L12">
            <v>40197</v>
          </cell>
          <cell r="M12">
            <v>1</v>
          </cell>
          <cell r="N12">
            <v>1</v>
          </cell>
          <cell r="O12">
            <v>6500</v>
          </cell>
        </row>
        <row r="13">
          <cell r="B13">
            <v>5450</v>
          </cell>
          <cell r="C13">
            <v>1</v>
          </cell>
          <cell r="D13" t="str">
            <v>Employee</v>
          </cell>
          <cell r="E13">
            <v>3</v>
          </cell>
          <cell r="F13">
            <v>38737</v>
          </cell>
          <cell r="G13">
            <v>38737</v>
          </cell>
          <cell r="H13">
            <v>42388.5</v>
          </cell>
          <cell r="I13">
            <v>10</v>
          </cell>
          <cell r="J13" t="str">
            <v>1Y 25% + 12Q</v>
          </cell>
          <cell r="K13">
            <v>2</v>
          </cell>
          <cell r="L13">
            <v>40197</v>
          </cell>
          <cell r="M13">
            <v>1</v>
          </cell>
          <cell r="N13">
            <v>1</v>
          </cell>
          <cell r="O13">
            <v>5000</v>
          </cell>
        </row>
        <row r="14">
          <cell r="B14">
            <v>345</v>
          </cell>
          <cell r="C14">
            <v>2</v>
          </cell>
          <cell r="D14" t="str">
            <v>Management</v>
          </cell>
          <cell r="E14">
            <v>2</v>
          </cell>
          <cell r="F14">
            <v>38765</v>
          </cell>
          <cell r="G14">
            <v>38718</v>
          </cell>
          <cell r="H14">
            <v>42416.5</v>
          </cell>
          <cell r="I14">
            <v>10</v>
          </cell>
          <cell r="J14" t="str">
            <v>16Q</v>
          </cell>
          <cell r="K14">
            <v>3</v>
          </cell>
          <cell r="L14">
            <v>40178</v>
          </cell>
          <cell r="M14">
            <v>1.08</v>
          </cell>
          <cell r="N14">
            <v>1.08</v>
          </cell>
          <cell r="O14">
            <v>76000</v>
          </cell>
        </row>
        <row r="15">
          <cell r="B15">
            <v>349</v>
          </cell>
          <cell r="C15">
            <v>2</v>
          </cell>
          <cell r="D15" t="str">
            <v>Employee</v>
          </cell>
          <cell r="E15">
            <v>3</v>
          </cell>
          <cell r="F15">
            <v>38765</v>
          </cell>
          <cell r="G15">
            <v>38718</v>
          </cell>
          <cell r="H15">
            <v>42416.5</v>
          </cell>
          <cell r="I15">
            <v>10</v>
          </cell>
          <cell r="J15" t="str">
            <v>16Q</v>
          </cell>
          <cell r="K15">
            <v>3</v>
          </cell>
          <cell r="L15">
            <v>40178</v>
          </cell>
          <cell r="M15">
            <v>1.08</v>
          </cell>
          <cell r="N15">
            <v>1.08</v>
          </cell>
          <cell r="O15">
            <v>1000</v>
          </cell>
        </row>
        <row r="16">
          <cell r="B16">
            <v>364</v>
          </cell>
          <cell r="C16">
            <v>2</v>
          </cell>
          <cell r="D16" t="str">
            <v>Employee</v>
          </cell>
          <cell r="E16">
            <v>3</v>
          </cell>
          <cell r="F16">
            <v>38765</v>
          </cell>
          <cell r="G16">
            <v>38765</v>
          </cell>
          <cell r="H16">
            <v>42416.5</v>
          </cell>
          <cell r="I16">
            <v>10</v>
          </cell>
          <cell r="J16" t="str">
            <v>16Q</v>
          </cell>
          <cell r="K16">
            <v>3</v>
          </cell>
          <cell r="L16">
            <v>40225</v>
          </cell>
          <cell r="M16">
            <v>1.08</v>
          </cell>
          <cell r="N16">
            <v>1.08</v>
          </cell>
          <cell r="O16">
            <v>7600</v>
          </cell>
        </row>
        <row r="17">
          <cell r="B17">
            <v>4429</v>
          </cell>
          <cell r="C17">
            <v>2</v>
          </cell>
          <cell r="D17" t="str">
            <v>Employee</v>
          </cell>
          <cell r="E17">
            <v>3</v>
          </cell>
          <cell r="F17">
            <v>38765</v>
          </cell>
          <cell r="G17">
            <v>38765</v>
          </cell>
          <cell r="H17">
            <v>42416.5</v>
          </cell>
          <cell r="I17">
            <v>10</v>
          </cell>
          <cell r="J17" t="str">
            <v>16Q</v>
          </cell>
          <cell r="K17">
            <v>3</v>
          </cell>
          <cell r="L17">
            <v>40225</v>
          </cell>
          <cell r="M17">
            <v>1.08</v>
          </cell>
          <cell r="N17">
            <v>1.08</v>
          </cell>
          <cell r="O17">
            <v>5000</v>
          </cell>
        </row>
        <row r="18">
          <cell r="B18">
            <v>4436</v>
          </cell>
          <cell r="C18">
            <v>2</v>
          </cell>
          <cell r="D18" t="str">
            <v>Employee</v>
          </cell>
          <cell r="E18">
            <v>3</v>
          </cell>
          <cell r="F18">
            <v>38765</v>
          </cell>
          <cell r="G18">
            <v>38765</v>
          </cell>
          <cell r="H18">
            <v>42416.5</v>
          </cell>
          <cell r="I18">
            <v>10</v>
          </cell>
          <cell r="J18" t="str">
            <v>16Q</v>
          </cell>
          <cell r="K18">
            <v>3</v>
          </cell>
          <cell r="L18">
            <v>40225</v>
          </cell>
          <cell r="M18">
            <v>1.08</v>
          </cell>
          <cell r="N18">
            <v>1.08</v>
          </cell>
          <cell r="O18">
            <v>14000</v>
          </cell>
        </row>
        <row r="19">
          <cell r="B19">
            <v>386</v>
          </cell>
          <cell r="C19">
            <v>2</v>
          </cell>
          <cell r="D19" t="str">
            <v>Employee</v>
          </cell>
          <cell r="E19">
            <v>3</v>
          </cell>
          <cell r="F19">
            <v>38765</v>
          </cell>
          <cell r="G19">
            <v>38765</v>
          </cell>
          <cell r="H19">
            <v>42416.5</v>
          </cell>
          <cell r="I19">
            <v>10</v>
          </cell>
          <cell r="J19" t="str">
            <v>1Y 25% + 12Q</v>
          </cell>
          <cell r="K19">
            <v>2</v>
          </cell>
          <cell r="L19">
            <v>40225</v>
          </cell>
          <cell r="M19">
            <v>1.08</v>
          </cell>
          <cell r="N19">
            <v>1.08</v>
          </cell>
          <cell r="O19">
            <v>1000</v>
          </cell>
        </row>
        <row r="20">
          <cell r="B20">
            <v>395</v>
          </cell>
          <cell r="C20">
            <v>2</v>
          </cell>
          <cell r="D20" t="str">
            <v>Employee</v>
          </cell>
          <cell r="E20">
            <v>3</v>
          </cell>
          <cell r="F20">
            <v>38765</v>
          </cell>
          <cell r="G20">
            <v>38765</v>
          </cell>
          <cell r="H20">
            <v>42416.5</v>
          </cell>
          <cell r="I20">
            <v>10</v>
          </cell>
          <cell r="J20" t="str">
            <v>1Y 25% + 12Q</v>
          </cell>
          <cell r="K20">
            <v>2</v>
          </cell>
          <cell r="L20">
            <v>40225</v>
          </cell>
          <cell r="M20">
            <v>1.08</v>
          </cell>
          <cell r="N20">
            <v>1.08</v>
          </cell>
          <cell r="O20">
            <v>2000</v>
          </cell>
        </row>
        <row r="21">
          <cell r="B21">
            <v>403</v>
          </cell>
          <cell r="C21">
            <v>2</v>
          </cell>
          <cell r="D21" t="str">
            <v>Employee</v>
          </cell>
          <cell r="E21">
            <v>3</v>
          </cell>
          <cell r="F21">
            <v>38765</v>
          </cell>
          <cell r="G21">
            <v>38765</v>
          </cell>
          <cell r="H21">
            <v>42416.5</v>
          </cell>
          <cell r="I21">
            <v>10</v>
          </cell>
          <cell r="J21" t="str">
            <v>1Y 25% + 12Q</v>
          </cell>
          <cell r="K21">
            <v>2</v>
          </cell>
          <cell r="L21">
            <v>40225</v>
          </cell>
          <cell r="M21">
            <v>1.08</v>
          </cell>
          <cell r="N21">
            <v>1.08</v>
          </cell>
          <cell r="O21">
            <v>7600</v>
          </cell>
        </row>
        <row r="22">
          <cell r="B22">
            <v>411</v>
          </cell>
          <cell r="C22">
            <v>2</v>
          </cell>
          <cell r="D22" t="str">
            <v>Employee</v>
          </cell>
          <cell r="E22">
            <v>3</v>
          </cell>
          <cell r="F22">
            <v>38765</v>
          </cell>
          <cell r="G22">
            <v>38765</v>
          </cell>
          <cell r="H22">
            <v>42416.5</v>
          </cell>
          <cell r="I22">
            <v>10</v>
          </cell>
          <cell r="J22" t="str">
            <v>1Y 25% + 12Q</v>
          </cell>
          <cell r="K22">
            <v>2</v>
          </cell>
          <cell r="L22">
            <v>40225</v>
          </cell>
          <cell r="M22">
            <v>1.08</v>
          </cell>
          <cell r="N22">
            <v>1.08</v>
          </cell>
          <cell r="O22">
            <v>10000</v>
          </cell>
        </row>
        <row r="23">
          <cell r="B23">
            <v>5451</v>
          </cell>
          <cell r="C23">
            <v>2</v>
          </cell>
          <cell r="D23" t="str">
            <v>Subcontractor</v>
          </cell>
          <cell r="E23">
            <v>4</v>
          </cell>
          <cell r="F23">
            <v>38765</v>
          </cell>
          <cell r="G23">
            <v>38765</v>
          </cell>
          <cell r="H23">
            <v>42416.5</v>
          </cell>
          <cell r="I23">
            <v>10</v>
          </cell>
          <cell r="J23" t="str">
            <v>1Y 25% + 12Q</v>
          </cell>
          <cell r="K23">
            <v>2</v>
          </cell>
          <cell r="L23">
            <v>40225</v>
          </cell>
          <cell r="M23">
            <v>1.08</v>
          </cell>
          <cell r="N23">
            <v>1.08</v>
          </cell>
          <cell r="O23">
            <v>8000</v>
          </cell>
        </row>
        <row r="24">
          <cell r="B24">
            <v>5452</v>
          </cell>
          <cell r="C24">
            <v>2</v>
          </cell>
          <cell r="D24" t="str">
            <v>Director</v>
          </cell>
          <cell r="E24">
            <v>1</v>
          </cell>
          <cell r="F24">
            <v>38765</v>
          </cell>
          <cell r="G24">
            <v>38718</v>
          </cell>
          <cell r="H24">
            <v>42416.5</v>
          </cell>
          <cell r="I24">
            <v>10</v>
          </cell>
          <cell r="J24" t="str">
            <v>1Y 25% + 12Q</v>
          </cell>
          <cell r="K24">
            <v>2</v>
          </cell>
          <cell r="L24">
            <v>40178</v>
          </cell>
          <cell r="M24">
            <v>1.08</v>
          </cell>
          <cell r="N24">
            <v>1.08</v>
          </cell>
          <cell r="O24">
            <v>130000</v>
          </cell>
        </row>
        <row r="25">
          <cell r="B25">
            <v>346</v>
          </cell>
          <cell r="C25">
            <v>3</v>
          </cell>
          <cell r="D25" t="str">
            <v>Employee</v>
          </cell>
          <cell r="E25">
            <v>3</v>
          </cell>
          <cell r="F25">
            <v>38779</v>
          </cell>
          <cell r="G25">
            <v>38779</v>
          </cell>
          <cell r="H25">
            <v>42431.5</v>
          </cell>
          <cell r="I25">
            <v>10</v>
          </cell>
          <cell r="J25" t="str">
            <v>16Q</v>
          </cell>
          <cell r="K25">
            <v>3</v>
          </cell>
          <cell r="L25">
            <v>40239</v>
          </cell>
          <cell r="M25">
            <v>1.23</v>
          </cell>
          <cell r="N25">
            <v>1.23</v>
          </cell>
          <cell r="O25">
            <v>10000</v>
          </cell>
        </row>
        <row r="26">
          <cell r="B26">
            <v>350</v>
          </cell>
          <cell r="C26">
            <v>3</v>
          </cell>
          <cell r="D26" t="str">
            <v>Employee</v>
          </cell>
          <cell r="E26">
            <v>3</v>
          </cell>
          <cell r="F26">
            <v>38779</v>
          </cell>
          <cell r="G26">
            <v>38779</v>
          </cell>
          <cell r="H26">
            <v>42431.5</v>
          </cell>
          <cell r="I26">
            <v>10</v>
          </cell>
          <cell r="J26" t="str">
            <v>16Q</v>
          </cell>
          <cell r="K26">
            <v>3</v>
          </cell>
          <cell r="L26">
            <v>40239</v>
          </cell>
          <cell r="M26">
            <v>1.23</v>
          </cell>
          <cell r="N26">
            <v>1.23</v>
          </cell>
          <cell r="O26">
            <v>2300</v>
          </cell>
        </row>
        <row r="27">
          <cell r="B27">
            <v>369</v>
          </cell>
          <cell r="C27">
            <v>3</v>
          </cell>
          <cell r="D27" t="str">
            <v>Management</v>
          </cell>
          <cell r="E27">
            <v>2</v>
          </cell>
          <cell r="F27">
            <v>38779</v>
          </cell>
          <cell r="G27">
            <v>38779</v>
          </cell>
          <cell r="H27">
            <v>42431.5</v>
          </cell>
          <cell r="I27">
            <v>10</v>
          </cell>
          <cell r="J27" t="str">
            <v>16Q</v>
          </cell>
          <cell r="K27">
            <v>3</v>
          </cell>
          <cell r="L27">
            <v>40239</v>
          </cell>
          <cell r="M27">
            <v>1.23</v>
          </cell>
          <cell r="N27">
            <v>1.23</v>
          </cell>
          <cell r="O27">
            <v>40000</v>
          </cell>
        </row>
        <row r="28">
          <cell r="B28">
            <v>4448</v>
          </cell>
          <cell r="C28">
            <v>3</v>
          </cell>
          <cell r="D28" t="str">
            <v>Employee</v>
          </cell>
          <cell r="E28">
            <v>3</v>
          </cell>
          <cell r="F28">
            <v>38779</v>
          </cell>
          <cell r="G28">
            <v>38779</v>
          </cell>
          <cell r="H28">
            <v>42431.5</v>
          </cell>
          <cell r="I28">
            <v>10</v>
          </cell>
          <cell r="J28" t="str">
            <v>16Q</v>
          </cell>
          <cell r="K28">
            <v>3</v>
          </cell>
          <cell r="L28">
            <v>40239</v>
          </cell>
          <cell r="M28">
            <v>1.23</v>
          </cell>
          <cell r="N28">
            <v>1.23</v>
          </cell>
          <cell r="O28">
            <v>5000</v>
          </cell>
        </row>
        <row r="29">
          <cell r="B29">
            <v>4463</v>
          </cell>
          <cell r="C29">
            <v>3</v>
          </cell>
          <cell r="D29" t="str">
            <v>Employee</v>
          </cell>
          <cell r="E29">
            <v>3</v>
          </cell>
          <cell r="F29">
            <v>38779</v>
          </cell>
          <cell r="G29">
            <v>38779</v>
          </cell>
          <cell r="H29">
            <v>42431.5</v>
          </cell>
          <cell r="I29">
            <v>10</v>
          </cell>
          <cell r="J29" t="str">
            <v>16Q</v>
          </cell>
          <cell r="K29">
            <v>3</v>
          </cell>
          <cell r="L29">
            <v>40239</v>
          </cell>
          <cell r="M29">
            <v>1.23</v>
          </cell>
          <cell r="N29">
            <v>1.23</v>
          </cell>
          <cell r="O29">
            <v>6000</v>
          </cell>
        </row>
        <row r="30">
          <cell r="B30">
            <v>4466</v>
          </cell>
          <cell r="C30">
            <v>3</v>
          </cell>
          <cell r="D30" t="str">
            <v>Employee</v>
          </cell>
          <cell r="E30">
            <v>3</v>
          </cell>
          <cell r="F30">
            <v>38779</v>
          </cell>
          <cell r="G30">
            <v>38779</v>
          </cell>
          <cell r="H30">
            <v>42431.5</v>
          </cell>
          <cell r="I30">
            <v>10</v>
          </cell>
          <cell r="J30" t="str">
            <v>16Q</v>
          </cell>
          <cell r="K30">
            <v>3</v>
          </cell>
          <cell r="L30">
            <v>40239</v>
          </cell>
          <cell r="M30">
            <v>1.23</v>
          </cell>
          <cell r="N30">
            <v>1.23</v>
          </cell>
          <cell r="O30">
            <v>5000</v>
          </cell>
        </row>
        <row r="31">
          <cell r="B31">
            <v>377</v>
          </cell>
          <cell r="C31">
            <v>3</v>
          </cell>
          <cell r="D31" t="str">
            <v>Management</v>
          </cell>
          <cell r="E31">
            <v>2</v>
          </cell>
          <cell r="F31">
            <v>38779</v>
          </cell>
          <cell r="G31">
            <v>38779</v>
          </cell>
          <cell r="H31">
            <v>42431.5</v>
          </cell>
          <cell r="I31">
            <v>10</v>
          </cell>
          <cell r="J31" t="str">
            <v>16Q</v>
          </cell>
          <cell r="K31">
            <v>3</v>
          </cell>
          <cell r="L31">
            <v>40239</v>
          </cell>
          <cell r="M31">
            <v>1.23</v>
          </cell>
          <cell r="N31">
            <v>1.23</v>
          </cell>
          <cell r="O31">
            <v>67000</v>
          </cell>
        </row>
        <row r="32">
          <cell r="B32">
            <v>378</v>
          </cell>
          <cell r="C32">
            <v>3</v>
          </cell>
          <cell r="D32" t="str">
            <v>Employee</v>
          </cell>
          <cell r="E32">
            <v>3</v>
          </cell>
          <cell r="F32">
            <v>38779</v>
          </cell>
          <cell r="G32">
            <v>38779</v>
          </cell>
          <cell r="H32">
            <v>42431.5</v>
          </cell>
          <cell r="I32">
            <v>10</v>
          </cell>
          <cell r="J32" t="str">
            <v>16Q</v>
          </cell>
          <cell r="K32">
            <v>3</v>
          </cell>
          <cell r="L32">
            <v>40239</v>
          </cell>
          <cell r="M32">
            <v>1.23</v>
          </cell>
          <cell r="N32">
            <v>1.23</v>
          </cell>
          <cell r="O32">
            <v>7000</v>
          </cell>
        </row>
        <row r="33">
          <cell r="B33">
            <v>387</v>
          </cell>
          <cell r="C33">
            <v>3</v>
          </cell>
          <cell r="D33" t="str">
            <v>Officer</v>
          </cell>
          <cell r="E33">
            <v>1</v>
          </cell>
          <cell r="F33">
            <v>38779</v>
          </cell>
          <cell r="G33">
            <v>38779</v>
          </cell>
          <cell r="H33">
            <v>42431.5</v>
          </cell>
          <cell r="I33">
            <v>10</v>
          </cell>
          <cell r="J33" t="str">
            <v>16Q</v>
          </cell>
          <cell r="K33">
            <v>3</v>
          </cell>
          <cell r="L33">
            <v>40239</v>
          </cell>
          <cell r="M33">
            <v>1.23</v>
          </cell>
          <cell r="N33">
            <v>1.23</v>
          </cell>
          <cell r="O33">
            <v>120000</v>
          </cell>
        </row>
        <row r="34">
          <cell r="B34">
            <v>396</v>
          </cell>
          <cell r="C34">
            <v>3</v>
          </cell>
          <cell r="D34" t="str">
            <v>Officer</v>
          </cell>
          <cell r="E34">
            <v>1</v>
          </cell>
          <cell r="F34">
            <v>38779</v>
          </cell>
          <cell r="G34">
            <v>38779</v>
          </cell>
          <cell r="H34">
            <v>42431.5</v>
          </cell>
          <cell r="I34">
            <v>10</v>
          </cell>
          <cell r="J34" t="str">
            <v>16Q</v>
          </cell>
          <cell r="K34">
            <v>3</v>
          </cell>
          <cell r="L34">
            <v>40239</v>
          </cell>
          <cell r="M34">
            <v>1.23</v>
          </cell>
          <cell r="N34">
            <v>1.23</v>
          </cell>
          <cell r="O34">
            <v>6500</v>
          </cell>
        </row>
        <row r="35">
          <cell r="B35">
            <v>404</v>
          </cell>
          <cell r="C35">
            <v>3</v>
          </cell>
          <cell r="D35" t="str">
            <v>Employee</v>
          </cell>
          <cell r="E35">
            <v>3</v>
          </cell>
          <cell r="F35">
            <v>38779</v>
          </cell>
          <cell r="G35">
            <v>38779</v>
          </cell>
          <cell r="H35">
            <v>42431.5</v>
          </cell>
          <cell r="I35">
            <v>10</v>
          </cell>
          <cell r="J35" t="str">
            <v>16Q</v>
          </cell>
          <cell r="K35">
            <v>3</v>
          </cell>
          <cell r="L35">
            <v>40239</v>
          </cell>
          <cell r="M35">
            <v>1.23</v>
          </cell>
          <cell r="N35">
            <v>1.23</v>
          </cell>
          <cell r="O35">
            <v>7700</v>
          </cell>
        </row>
        <row r="36">
          <cell r="B36">
            <v>412</v>
          </cell>
          <cell r="C36">
            <v>3</v>
          </cell>
          <cell r="D36" t="str">
            <v>Employee</v>
          </cell>
          <cell r="E36">
            <v>3</v>
          </cell>
          <cell r="F36">
            <v>38779</v>
          </cell>
          <cell r="G36">
            <v>38779</v>
          </cell>
          <cell r="H36">
            <v>42431.5</v>
          </cell>
          <cell r="I36">
            <v>10</v>
          </cell>
          <cell r="J36" t="str">
            <v>16Q</v>
          </cell>
          <cell r="K36">
            <v>3</v>
          </cell>
          <cell r="L36">
            <v>40239</v>
          </cell>
          <cell r="M36">
            <v>1.23</v>
          </cell>
          <cell r="N36">
            <v>1.23</v>
          </cell>
          <cell r="O36">
            <v>1200</v>
          </cell>
        </row>
        <row r="37">
          <cell r="B37">
            <v>352</v>
          </cell>
          <cell r="C37">
            <v>4</v>
          </cell>
          <cell r="D37" t="str">
            <v>Director</v>
          </cell>
          <cell r="E37">
            <v>1</v>
          </cell>
          <cell r="F37">
            <v>38815</v>
          </cell>
          <cell r="G37">
            <v>38815</v>
          </cell>
          <cell r="H37">
            <v>42467.5</v>
          </cell>
          <cell r="I37">
            <v>10</v>
          </cell>
          <cell r="J37" t="str">
            <v>16Q</v>
          </cell>
          <cell r="K37">
            <v>3</v>
          </cell>
          <cell r="L37">
            <v>40275</v>
          </cell>
          <cell r="M37">
            <v>1.17</v>
          </cell>
          <cell r="N37">
            <v>1.17</v>
          </cell>
          <cell r="O37">
            <v>100000</v>
          </cell>
        </row>
        <row r="38">
          <cell r="B38">
            <v>353</v>
          </cell>
          <cell r="C38">
            <v>4</v>
          </cell>
          <cell r="D38" t="str">
            <v>Employee</v>
          </cell>
          <cell r="E38">
            <v>3</v>
          </cell>
          <cell r="F38">
            <v>38815</v>
          </cell>
          <cell r="G38">
            <v>38815</v>
          </cell>
          <cell r="H38">
            <v>42467.5</v>
          </cell>
          <cell r="I38">
            <v>10</v>
          </cell>
          <cell r="J38" t="str">
            <v>16Q</v>
          </cell>
          <cell r="K38">
            <v>3</v>
          </cell>
          <cell r="L38">
            <v>40275</v>
          </cell>
          <cell r="M38">
            <v>1.17</v>
          </cell>
          <cell r="N38">
            <v>1.17</v>
          </cell>
          <cell r="O38">
            <v>7000</v>
          </cell>
        </row>
        <row r="39">
          <cell r="B39">
            <v>347</v>
          </cell>
          <cell r="C39">
            <v>4</v>
          </cell>
          <cell r="D39" t="str">
            <v>Officer</v>
          </cell>
          <cell r="E39">
            <v>1</v>
          </cell>
          <cell r="F39">
            <v>38815</v>
          </cell>
          <cell r="G39">
            <v>38808</v>
          </cell>
          <cell r="H39">
            <v>42467.5</v>
          </cell>
          <cell r="I39">
            <v>10</v>
          </cell>
          <cell r="J39" t="str">
            <v>16Q</v>
          </cell>
          <cell r="K39">
            <v>3</v>
          </cell>
          <cell r="L39">
            <v>40268</v>
          </cell>
          <cell r="M39">
            <v>1.17</v>
          </cell>
          <cell r="N39">
            <v>1.17</v>
          </cell>
          <cell r="O39">
            <v>230000</v>
          </cell>
        </row>
        <row r="40">
          <cell r="B40">
            <v>351</v>
          </cell>
          <cell r="C40">
            <v>4</v>
          </cell>
          <cell r="D40" t="str">
            <v>Employee</v>
          </cell>
          <cell r="E40">
            <v>3</v>
          </cell>
          <cell r="F40">
            <v>38815</v>
          </cell>
          <cell r="G40">
            <v>38815</v>
          </cell>
          <cell r="H40">
            <v>42467.5</v>
          </cell>
          <cell r="I40">
            <v>10</v>
          </cell>
          <cell r="J40" t="str">
            <v>16Q</v>
          </cell>
          <cell r="K40">
            <v>3</v>
          </cell>
          <cell r="L40">
            <v>40275</v>
          </cell>
          <cell r="M40">
            <v>1.17</v>
          </cell>
          <cell r="N40">
            <v>1.17</v>
          </cell>
          <cell r="O40">
            <v>5600</v>
          </cell>
        </row>
        <row r="41">
          <cell r="B41">
            <v>365</v>
          </cell>
          <cell r="C41">
            <v>4</v>
          </cell>
          <cell r="D41" t="str">
            <v>Employee</v>
          </cell>
          <cell r="E41">
            <v>3</v>
          </cell>
          <cell r="F41">
            <v>38815</v>
          </cell>
          <cell r="G41">
            <v>38815</v>
          </cell>
          <cell r="H41">
            <v>42467.5</v>
          </cell>
          <cell r="I41">
            <v>10</v>
          </cell>
          <cell r="J41" t="str">
            <v>16Q</v>
          </cell>
          <cell r="K41">
            <v>3</v>
          </cell>
          <cell r="L41">
            <v>40275</v>
          </cell>
          <cell r="M41">
            <v>1.17</v>
          </cell>
          <cell r="N41">
            <v>1.17</v>
          </cell>
          <cell r="O41">
            <v>7600</v>
          </cell>
        </row>
        <row r="42">
          <cell r="B42">
            <v>370</v>
          </cell>
          <cell r="C42">
            <v>4</v>
          </cell>
          <cell r="D42" t="str">
            <v>Employee</v>
          </cell>
          <cell r="E42">
            <v>3</v>
          </cell>
          <cell r="F42">
            <v>38815</v>
          </cell>
          <cell r="G42">
            <v>38815</v>
          </cell>
          <cell r="H42">
            <v>42467.5</v>
          </cell>
          <cell r="I42">
            <v>10</v>
          </cell>
          <cell r="J42" t="str">
            <v>16Q</v>
          </cell>
          <cell r="K42">
            <v>3</v>
          </cell>
          <cell r="L42">
            <v>40275</v>
          </cell>
          <cell r="M42">
            <v>1.17</v>
          </cell>
          <cell r="N42">
            <v>1.17</v>
          </cell>
          <cell r="O42">
            <v>9800</v>
          </cell>
        </row>
        <row r="43">
          <cell r="B43">
            <v>373</v>
          </cell>
          <cell r="C43">
            <v>4</v>
          </cell>
          <cell r="D43" t="str">
            <v>Employee</v>
          </cell>
          <cell r="E43">
            <v>3</v>
          </cell>
          <cell r="F43">
            <v>38815</v>
          </cell>
          <cell r="G43">
            <v>38815</v>
          </cell>
          <cell r="H43">
            <v>42467.5</v>
          </cell>
          <cell r="I43">
            <v>10</v>
          </cell>
          <cell r="J43" t="str">
            <v>16Q</v>
          </cell>
          <cell r="K43">
            <v>3</v>
          </cell>
          <cell r="L43">
            <v>40275</v>
          </cell>
          <cell r="M43">
            <v>1.17</v>
          </cell>
          <cell r="N43">
            <v>1.17</v>
          </cell>
          <cell r="O43">
            <v>1500</v>
          </cell>
        </row>
        <row r="44">
          <cell r="B44">
            <v>4470</v>
          </cell>
          <cell r="C44">
            <v>4</v>
          </cell>
          <cell r="D44" t="str">
            <v>Employee</v>
          </cell>
          <cell r="E44">
            <v>3</v>
          </cell>
          <cell r="F44">
            <v>38815</v>
          </cell>
          <cell r="G44">
            <v>38765</v>
          </cell>
          <cell r="H44">
            <v>42467.5</v>
          </cell>
          <cell r="I44">
            <v>10</v>
          </cell>
          <cell r="J44" t="str">
            <v>16Q</v>
          </cell>
          <cell r="K44">
            <v>3</v>
          </cell>
          <cell r="L44">
            <v>40225</v>
          </cell>
          <cell r="M44">
            <v>1.17</v>
          </cell>
          <cell r="N44">
            <v>1.17</v>
          </cell>
          <cell r="O44">
            <v>1400</v>
          </cell>
        </row>
        <row r="45">
          <cell r="B45">
            <v>4475</v>
          </cell>
          <cell r="C45">
            <v>4</v>
          </cell>
          <cell r="D45" t="str">
            <v>Management</v>
          </cell>
          <cell r="E45">
            <v>2</v>
          </cell>
          <cell r="F45">
            <v>38815</v>
          </cell>
          <cell r="G45">
            <v>38808</v>
          </cell>
          <cell r="H45">
            <v>42467.5</v>
          </cell>
          <cell r="I45">
            <v>10</v>
          </cell>
          <cell r="J45" t="str">
            <v>16Q</v>
          </cell>
          <cell r="K45">
            <v>3</v>
          </cell>
          <cell r="L45">
            <v>40268</v>
          </cell>
          <cell r="M45">
            <v>1.17</v>
          </cell>
          <cell r="N45">
            <v>1.17</v>
          </cell>
          <cell r="O45">
            <v>20000</v>
          </cell>
        </row>
        <row r="46">
          <cell r="B46">
            <v>381</v>
          </cell>
          <cell r="C46">
            <v>4</v>
          </cell>
          <cell r="D46" t="str">
            <v>Employee</v>
          </cell>
          <cell r="E46">
            <v>3</v>
          </cell>
          <cell r="F46">
            <v>38815</v>
          </cell>
          <cell r="G46">
            <v>38815</v>
          </cell>
          <cell r="H46">
            <v>42467.5</v>
          </cell>
          <cell r="I46">
            <v>10</v>
          </cell>
          <cell r="J46" t="str">
            <v>16Q</v>
          </cell>
          <cell r="K46">
            <v>3</v>
          </cell>
          <cell r="L46">
            <v>40275</v>
          </cell>
          <cell r="M46">
            <v>1.17</v>
          </cell>
          <cell r="N46">
            <v>1.17</v>
          </cell>
          <cell r="O46">
            <v>6500</v>
          </cell>
        </row>
        <row r="47">
          <cell r="B47">
            <v>388</v>
          </cell>
          <cell r="C47">
            <v>4</v>
          </cell>
          <cell r="D47" t="str">
            <v>Employee</v>
          </cell>
          <cell r="E47">
            <v>3</v>
          </cell>
          <cell r="F47">
            <v>38815</v>
          </cell>
          <cell r="G47">
            <v>38815</v>
          </cell>
          <cell r="H47">
            <v>42467.5</v>
          </cell>
          <cell r="I47">
            <v>10</v>
          </cell>
          <cell r="J47" t="str">
            <v>16Q</v>
          </cell>
          <cell r="K47">
            <v>3</v>
          </cell>
          <cell r="L47">
            <v>40275</v>
          </cell>
          <cell r="M47">
            <v>1.17</v>
          </cell>
          <cell r="N47">
            <v>1.17</v>
          </cell>
          <cell r="O47">
            <v>1000</v>
          </cell>
        </row>
        <row r="48">
          <cell r="B48">
            <v>397</v>
          </cell>
          <cell r="C48">
            <v>4</v>
          </cell>
          <cell r="D48" t="str">
            <v>Employee</v>
          </cell>
          <cell r="E48">
            <v>3</v>
          </cell>
          <cell r="F48">
            <v>38815</v>
          </cell>
          <cell r="G48">
            <v>38815</v>
          </cell>
          <cell r="H48">
            <v>42467.5</v>
          </cell>
          <cell r="I48">
            <v>10</v>
          </cell>
          <cell r="J48" t="str">
            <v>16Q</v>
          </cell>
          <cell r="K48">
            <v>3</v>
          </cell>
          <cell r="L48">
            <v>40275</v>
          </cell>
          <cell r="M48">
            <v>1.17</v>
          </cell>
          <cell r="N48">
            <v>1.17</v>
          </cell>
          <cell r="O48">
            <v>5000</v>
          </cell>
        </row>
        <row r="49">
          <cell r="B49">
            <v>405</v>
          </cell>
          <cell r="C49">
            <v>4</v>
          </cell>
          <cell r="D49" t="str">
            <v>Subcontractor</v>
          </cell>
          <cell r="E49">
            <v>4</v>
          </cell>
          <cell r="F49">
            <v>38815</v>
          </cell>
          <cell r="G49">
            <v>38815</v>
          </cell>
          <cell r="H49">
            <v>42467.5</v>
          </cell>
          <cell r="I49">
            <v>10</v>
          </cell>
          <cell r="J49" t="str">
            <v>16Q</v>
          </cell>
          <cell r="K49">
            <v>3</v>
          </cell>
          <cell r="L49">
            <v>40275</v>
          </cell>
          <cell r="M49">
            <v>1.17</v>
          </cell>
          <cell r="N49">
            <v>1.17</v>
          </cell>
          <cell r="O49">
            <v>10000</v>
          </cell>
        </row>
        <row r="50">
          <cell r="B50">
            <v>413</v>
          </cell>
          <cell r="C50">
            <v>4</v>
          </cell>
          <cell r="D50" t="str">
            <v>Director</v>
          </cell>
          <cell r="E50">
            <v>1</v>
          </cell>
          <cell r="F50">
            <v>38815</v>
          </cell>
          <cell r="G50">
            <v>38815</v>
          </cell>
          <cell r="H50">
            <v>42467.5</v>
          </cell>
          <cell r="I50">
            <v>10</v>
          </cell>
          <cell r="J50" t="str">
            <v>16Q</v>
          </cell>
          <cell r="K50">
            <v>3</v>
          </cell>
          <cell r="L50">
            <v>40275</v>
          </cell>
          <cell r="M50">
            <v>1.17</v>
          </cell>
          <cell r="N50">
            <v>1.17</v>
          </cell>
          <cell r="O50">
            <v>320000</v>
          </cell>
        </row>
        <row r="51">
          <cell r="B51">
            <v>4478</v>
          </cell>
          <cell r="C51">
            <v>4</v>
          </cell>
          <cell r="D51" t="str">
            <v>Director</v>
          </cell>
          <cell r="E51">
            <v>1</v>
          </cell>
          <cell r="F51">
            <v>38815</v>
          </cell>
          <cell r="G51">
            <v>38808</v>
          </cell>
          <cell r="H51">
            <v>42467.5</v>
          </cell>
          <cell r="I51">
            <v>10</v>
          </cell>
          <cell r="J51" t="str">
            <v>16Q</v>
          </cell>
          <cell r="K51">
            <v>3</v>
          </cell>
          <cell r="L51">
            <v>40268</v>
          </cell>
          <cell r="M51">
            <v>1.17</v>
          </cell>
          <cell r="N51">
            <v>1.17</v>
          </cell>
          <cell r="O51">
            <v>140000</v>
          </cell>
        </row>
        <row r="52">
          <cell r="B52">
            <v>4494</v>
          </cell>
          <cell r="C52">
            <v>4</v>
          </cell>
          <cell r="D52" t="str">
            <v>Management</v>
          </cell>
          <cell r="E52">
            <v>2</v>
          </cell>
          <cell r="F52">
            <v>38815</v>
          </cell>
          <cell r="G52">
            <v>38815</v>
          </cell>
          <cell r="H52">
            <v>42467.5</v>
          </cell>
          <cell r="I52">
            <v>10</v>
          </cell>
          <cell r="J52" t="str">
            <v>16Q</v>
          </cell>
          <cell r="K52">
            <v>3</v>
          </cell>
          <cell r="L52">
            <v>40275</v>
          </cell>
          <cell r="M52">
            <v>1.17</v>
          </cell>
          <cell r="N52">
            <v>1.17</v>
          </cell>
          <cell r="O52">
            <v>15000</v>
          </cell>
        </row>
        <row r="53">
          <cell r="B53">
            <v>4529</v>
          </cell>
          <cell r="C53">
            <v>4</v>
          </cell>
          <cell r="D53" t="str">
            <v>Subcontractor</v>
          </cell>
          <cell r="E53">
            <v>4</v>
          </cell>
          <cell r="F53">
            <v>38815</v>
          </cell>
          <cell r="G53">
            <v>38815</v>
          </cell>
          <cell r="H53">
            <v>42467.5</v>
          </cell>
          <cell r="I53">
            <v>10</v>
          </cell>
          <cell r="J53" t="str">
            <v>16Q</v>
          </cell>
          <cell r="K53">
            <v>3</v>
          </cell>
          <cell r="L53">
            <v>40275</v>
          </cell>
          <cell r="M53">
            <v>1.17</v>
          </cell>
          <cell r="N53">
            <v>1.17</v>
          </cell>
          <cell r="O53">
            <v>14000</v>
          </cell>
        </row>
        <row r="54">
          <cell r="B54">
            <v>354</v>
          </cell>
          <cell r="C54">
            <v>4</v>
          </cell>
          <cell r="D54" t="str">
            <v>Management</v>
          </cell>
          <cell r="E54">
            <v>2</v>
          </cell>
          <cell r="F54">
            <v>38815</v>
          </cell>
          <cell r="G54">
            <v>38815</v>
          </cell>
          <cell r="H54">
            <v>42467.5</v>
          </cell>
          <cell r="I54">
            <v>10</v>
          </cell>
          <cell r="J54" t="str">
            <v>16Q</v>
          </cell>
          <cell r="K54">
            <v>3</v>
          </cell>
          <cell r="L54">
            <v>40275</v>
          </cell>
          <cell r="M54">
            <v>1.17</v>
          </cell>
          <cell r="N54">
            <v>1.17</v>
          </cell>
          <cell r="O54">
            <v>45000</v>
          </cell>
        </row>
        <row r="55">
          <cell r="B55">
            <v>355</v>
          </cell>
          <cell r="C55">
            <v>4</v>
          </cell>
          <cell r="D55" t="str">
            <v>Subcontractor</v>
          </cell>
          <cell r="E55">
            <v>4</v>
          </cell>
          <cell r="F55">
            <v>38815</v>
          </cell>
          <cell r="G55">
            <v>38815</v>
          </cell>
          <cell r="H55">
            <v>42467.5</v>
          </cell>
          <cell r="I55">
            <v>10</v>
          </cell>
          <cell r="J55" t="str">
            <v>16Q</v>
          </cell>
          <cell r="K55">
            <v>3</v>
          </cell>
          <cell r="L55">
            <v>40275</v>
          </cell>
          <cell r="M55">
            <v>1.17</v>
          </cell>
          <cell r="N55">
            <v>1.17</v>
          </cell>
          <cell r="O55">
            <v>12000</v>
          </cell>
        </row>
        <row r="56">
          <cell r="B56">
            <v>356</v>
          </cell>
          <cell r="C56">
            <v>4</v>
          </cell>
          <cell r="D56" t="str">
            <v>Subcontractor</v>
          </cell>
          <cell r="E56">
            <v>4</v>
          </cell>
          <cell r="F56">
            <v>38850</v>
          </cell>
          <cell r="G56">
            <v>38718</v>
          </cell>
          <cell r="H56">
            <v>42502.5</v>
          </cell>
          <cell r="I56">
            <v>10</v>
          </cell>
          <cell r="J56" t="str">
            <v>33% Y</v>
          </cell>
          <cell r="K56">
            <v>4</v>
          </cell>
          <cell r="L56">
            <v>39813</v>
          </cell>
          <cell r="M56">
            <v>1.3</v>
          </cell>
          <cell r="N56">
            <v>1.3</v>
          </cell>
          <cell r="O56">
            <v>4500</v>
          </cell>
        </row>
        <row r="57">
          <cell r="B57">
            <v>357</v>
          </cell>
          <cell r="C57">
            <v>4</v>
          </cell>
          <cell r="D57" t="str">
            <v>Subcontractor</v>
          </cell>
          <cell r="E57">
            <v>4</v>
          </cell>
          <cell r="F57">
            <v>38850</v>
          </cell>
          <cell r="G57">
            <v>38850</v>
          </cell>
          <cell r="H57">
            <v>42502.5</v>
          </cell>
          <cell r="I57">
            <v>10</v>
          </cell>
          <cell r="J57" t="str">
            <v>33% Y</v>
          </cell>
          <cell r="K57">
            <v>4</v>
          </cell>
          <cell r="L57">
            <v>39945</v>
          </cell>
          <cell r="M57">
            <v>1.3</v>
          </cell>
          <cell r="N57">
            <v>1.3</v>
          </cell>
          <cell r="O57">
            <v>5000</v>
          </cell>
        </row>
        <row r="58">
          <cell r="B58">
            <v>358</v>
          </cell>
          <cell r="C58">
            <v>5</v>
          </cell>
          <cell r="D58" t="str">
            <v>Employee</v>
          </cell>
          <cell r="E58">
            <v>3</v>
          </cell>
          <cell r="F58">
            <v>38850</v>
          </cell>
          <cell r="G58">
            <v>38850</v>
          </cell>
          <cell r="H58">
            <v>42502.5</v>
          </cell>
          <cell r="I58">
            <v>10</v>
          </cell>
          <cell r="J58" t="str">
            <v>33% Y</v>
          </cell>
          <cell r="K58">
            <v>4</v>
          </cell>
          <cell r="L58">
            <v>39945</v>
          </cell>
          <cell r="M58">
            <v>1.3</v>
          </cell>
          <cell r="N58">
            <v>1.3</v>
          </cell>
          <cell r="O58">
            <v>7500</v>
          </cell>
        </row>
        <row r="59">
          <cell r="B59">
            <v>374</v>
          </cell>
          <cell r="C59">
            <v>5</v>
          </cell>
          <cell r="D59" t="str">
            <v>Management</v>
          </cell>
          <cell r="E59">
            <v>2</v>
          </cell>
          <cell r="F59">
            <v>38850</v>
          </cell>
          <cell r="G59">
            <v>38718</v>
          </cell>
          <cell r="H59">
            <v>42502.5</v>
          </cell>
          <cell r="I59">
            <v>10</v>
          </cell>
          <cell r="J59" t="str">
            <v>33% Y</v>
          </cell>
          <cell r="K59">
            <v>4</v>
          </cell>
          <cell r="L59">
            <v>39813</v>
          </cell>
          <cell r="M59">
            <v>1.3</v>
          </cell>
          <cell r="N59">
            <v>1.3</v>
          </cell>
          <cell r="O59">
            <v>35000</v>
          </cell>
        </row>
        <row r="60">
          <cell r="B60">
            <v>4428</v>
          </cell>
          <cell r="C60">
            <v>5</v>
          </cell>
          <cell r="D60" t="str">
            <v>Officer</v>
          </cell>
          <cell r="E60">
            <v>1</v>
          </cell>
          <cell r="F60">
            <v>38850</v>
          </cell>
          <cell r="G60">
            <v>38718</v>
          </cell>
          <cell r="H60">
            <v>42502.5</v>
          </cell>
          <cell r="I60">
            <v>10</v>
          </cell>
          <cell r="J60" t="str">
            <v>100% Immediately</v>
          </cell>
          <cell r="K60">
            <v>1</v>
          </cell>
          <cell r="L60">
            <v>38850</v>
          </cell>
          <cell r="M60">
            <v>1.3</v>
          </cell>
          <cell r="N60">
            <v>1.3</v>
          </cell>
          <cell r="O60">
            <v>470000</v>
          </cell>
        </row>
        <row r="61">
          <cell r="B61">
            <v>4453</v>
          </cell>
          <cell r="C61">
            <v>5</v>
          </cell>
          <cell r="D61" t="str">
            <v>Officer</v>
          </cell>
          <cell r="E61">
            <v>1</v>
          </cell>
          <cell r="F61">
            <v>38850</v>
          </cell>
          <cell r="G61">
            <v>38718</v>
          </cell>
          <cell r="H61">
            <v>42502.5</v>
          </cell>
          <cell r="I61">
            <v>10</v>
          </cell>
          <cell r="J61" t="str">
            <v>33% Y</v>
          </cell>
          <cell r="K61">
            <v>4</v>
          </cell>
          <cell r="L61">
            <v>39813</v>
          </cell>
          <cell r="M61">
            <v>1.3</v>
          </cell>
          <cell r="N61">
            <v>1.3</v>
          </cell>
          <cell r="O61">
            <v>100000</v>
          </cell>
        </row>
        <row r="62">
          <cell r="B62">
            <v>4464</v>
          </cell>
          <cell r="C62">
            <v>5</v>
          </cell>
          <cell r="D62" t="str">
            <v>Employee</v>
          </cell>
          <cell r="E62">
            <v>3</v>
          </cell>
          <cell r="F62">
            <v>38850</v>
          </cell>
          <cell r="G62">
            <v>38850</v>
          </cell>
          <cell r="H62">
            <v>42502.5</v>
          </cell>
          <cell r="I62">
            <v>10</v>
          </cell>
          <cell r="J62" t="str">
            <v>33% Y</v>
          </cell>
          <cell r="K62">
            <v>4</v>
          </cell>
          <cell r="L62">
            <v>39945</v>
          </cell>
          <cell r="M62">
            <v>1.3</v>
          </cell>
          <cell r="N62">
            <v>1.3</v>
          </cell>
          <cell r="O62">
            <v>4000</v>
          </cell>
        </row>
        <row r="63">
          <cell r="B63">
            <v>4476</v>
          </cell>
          <cell r="C63">
            <v>5</v>
          </cell>
          <cell r="D63" t="str">
            <v>Management</v>
          </cell>
          <cell r="E63">
            <v>2</v>
          </cell>
          <cell r="F63">
            <v>38850</v>
          </cell>
          <cell r="G63">
            <v>38850</v>
          </cell>
          <cell r="H63">
            <v>42502.5</v>
          </cell>
          <cell r="I63">
            <v>10</v>
          </cell>
          <cell r="J63" t="str">
            <v>33% Y</v>
          </cell>
          <cell r="K63">
            <v>4</v>
          </cell>
          <cell r="L63">
            <v>39945</v>
          </cell>
          <cell r="M63">
            <v>1.3</v>
          </cell>
          <cell r="N63">
            <v>1.3</v>
          </cell>
          <cell r="O63">
            <v>80000</v>
          </cell>
        </row>
        <row r="64">
          <cell r="B64">
            <v>382</v>
          </cell>
          <cell r="C64">
            <v>5</v>
          </cell>
          <cell r="D64" t="str">
            <v>Employee</v>
          </cell>
          <cell r="E64">
            <v>3</v>
          </cell>
          <cell r="F64">
            <v>38850</v>
          </cell>
          <cell r="G64">
            <v>38850</v>
          </cell>
          <cell r="H64">
            <v>42502.5</v>
          </cell>
          <cell r="I64">
            <v>10</v>
          </cell>
          <cell r="J64" t="str">
            <v>1Y 25% + 12Q</v>
          </cell>
          <cell r="K64">
            <v>2</v>
          </cell>
          <cell r="L64">
            <v>40310</v>
          </cell>
          <cell r="M64">
            <v>1.3</v>
          </cell>
          <cell r="N64">
            <v>1.3</v>
          </cell>
          <cell r="O64">
            <v>5000</v>
          </cell>
        </row>
        <row r="65">
          <cell r="B65">
            <v>389</v>
          </cell>
          <cell r="C65">
            <v>5</v>
          </cell>
          <cell r="D65" t="str">
            <v>Management</v>
          </cell>
          <cell r="E65">
            <v>2</v>
          </cell>
          <cell r="F65">
            <v>38850</v>
          </cell>
          <cell r="G65">
            <v>38850</v>
          </cell>
          <cell r="H65">
            <v>42502.5</v>
          </cell>
          <cell r="I65">
            <v>10</v>
          </cell>
          <cell r="J65" t="str">
            <v>1Y 50% +  2Y 25%</v>
          </cell>
          <cell r="K65">
            <v>5</v>
          </cell>
          <cell r="L65">
            <v>39945</v>
          </cell>
          <cell r="M65">
            <v>1.3</v>
          </cell>
          <cell r="N65">
            <v>1.3</v>
          </cell>
          <cell r="O65">
            <v>56000</v>
          </cell>
        </row>
        <row r="66">
          <cell r="B66">
            <v>398</v>
          </cell>
          <cell r="C66">
            <v>5</v>
          </cell>
          <cell r="D66" t="str">
            <v>Employee</v>
          </cell>
          <cell r="E66">
            <v>3</v>
          </cell>
          <cell r="F66">
            <v>38850</v>
          </cell>
          <cell r="G66">
            <v>38850</v>
          </cell>
          <cell r="H66">
            <v>42502.5</v>
          </cell>
          <cell r="I66">
            <v>10</v>
          </cell>
          <cell r="J66" t="str">
            <v>33% Y</v>
          </cell>
          <cell r="K66">
            <v>4</v>
          </cell>
          <cell r="L66">
            <v>39945</v>
          </cell>
          <cell r="M66">
            <v>1.3</v>
          </cell>
          <cell r="N66">
            <v>1.3</v>
          </cell>
          <cell r="O66">
            <v>7000</v>
          </cell>
        </row>
        <row r="67">
          <cell r="B67">
            <v>406</v>
          </cell>
          <cell r="C67">
            <v>5</v>
          </cell>
          <cell r="D67" t="str">
            <v>Management</v>
          </cell>
          <cell r="E67">
            <v>2</v>
          </cell>
          <cell r="F67">
            <v>38850</v>
          </cell>
          <cell r="G67">
            <v>38850</v>
          </cell>
          <cell r="H67">
            <v>42502.5</v>
          </cell>
          <cell r="I67">
            <v>10</v>
          </cell>
          <cell r="J67" t="str">
            <v>1Y 25% + 12Q</v>
          </cell>
          <cell r="K67">
            <v>2</v>
          </cell>
          <cell r="L67">
            <v>40310</v>
          </cell>
          <cell r="M67">
            <v>1.3</v>
          </cell>
          <cell r="N67">
            <v>1.3</v>
          </cell>
          <cell r="O67">
            <v>23000</v>
          </cell>
        </row>
        <row r="68">
          <cell r="B68">
            <v>414</v>
          </cell>
          <cell r="C68">
            <v>5</v>
          </cell>
          <cell r="D68" t="str">
            <v>Employee</v>
          </cell>
          <cell r="E68">
            <v>3</v>
          </cell>
          <cell r="F68">
            <v>38850</v>
          </cell>
          <cell r="G68">
            <v>38850</v>
          </cell>
          <cell r="H68">
            <v>42502.5</v>
          </cell>
          <cell r="I68">
            <v>10</v>
          </cell>
          <cell r="J68" t="str">
            <v>33% Y</v>
          </cell>
          <cell r="K68">
            <v>4</v>
          </cell>
          <cell r="L68">
            <v>39945</v>
          </cell>
          <cell r="M68">
            <v>1.3</v>
          </cell>
          <cell r="N68">
            <v>1.3</v>
          </cell>
          <cell r="O68">
            <v>7000</v>
          </cell>
        </row>
        <row r="69">
          <cell r="B69">
            <v>4482</v>
          </cell>
          <cell r="C69">
            <v>5</v>
          </cell>
          <cell r="D69" t="str">
            <v>Subcontractor</v>
          </cell>
          <cell r="E69">
            <v>4</v>
          </cell>
          <cell r="F69">
            <v>38850</v>
          </cell>
          <cell r="G69">
            <v>38850</v>
          </cell>
          <cell r="H69">
            <v>42502.5</v>
          </cell>
          <cell r="I69">
            <v>10</v>
          </cell>
          <cell r="J69" t="str">
            <v>33% Y</v>
          </cell>
          <cell r="K69">
            <v>4</v>
          </cell>
          <cell r="L69">
            <v>39945</v>
          </cell>
          <cell r="M69">
            <v>1.3</v>
          </cell>
          <cell r="N69">
            <v>1.3</v>
          </cell>
          <cell r="O69">
            <v>18000</v>
          </cell>
        </row>
        <row r="70">
          <cell r="B70">
            <v>4483</v>
          </cell>
          <cell r="C70">
            <v>5</v>
          </cell>
          <cell r="D70" t="str">
            <v>Employee</v>
          </cell>
          <cell r="E70">
            <v>3</v>
          </cell>
          <cell r="F70">
            <v>38850</v>
          </cell>
          <cell r="G70">
            <v>38850</v>
          </cell>
          <cell r="H70">
            <v>42502.5</v>
          </cell>
          <cell r="I70">
            <v>10</v>
          </cell>
          <cell r="J70" t="str">
            <v>33% Y</v>
          </cell>
          <cell r="K70">
            <v>4</v>
          </cell>
          <cell r="L70">
            <v>39945</v>
          </cell>
          <cell r="M70">
            <v>1.3</v>
          </cell>
          <cell r="N70">
            <v>1.3</v>
          </cell>
          <cell r="O70">
            <v>7000</v>
          </cell>
        </row>
        <row r="71">
          <cell r="B71">
            <v>4533</v>
          </cell>
          <cell r="C71">
            <v>5</v>
          </cell>
          <cell r="D71" t="str">
            <v>Employee</v>
          </cell>
          <cell r="E71">
            <v>3</v>
          </cell>
          <cell r="F71">
            <v>38850</v>
          </cell>
          <cell r="G71">
            <v>38850</v>
          </cell>
          <cell r="H71">
            <v>42502.5</v>
          </cell>
          <cell r="I71">
            <v>10</v>
          </cell>
          <cell r="J71" t="str">
            <v>16Q</v>
          </cell>
          <cell r="K71">
            <v>3</v>
          </cell>
          <cell r="L71">
            <v>40310</v>
          </cell>
          <cell r="M71">
            <v>1.3</v>
          </cell>
          <cell r="N71">
            <v>1.3</v>
          </cell>
          <cell r="O71">
            <v>2000</v>
          </cell>
        </row>
        <row r="72">
          <cell r="B72">
            <v>359</v>
          </cell>
          <cell r="C72">
            <v>6</v>
          </cell>
          <cell r="D72" t="str">
            <v>Employee</v>
          </cell>
          <cell r="E72">
            <v>3</v>
          </cell>
          <cell r="F72">
            <v>38885</v>
          </cell>
          <cell r="G72">
            <v>38885</v>
          </cell>
          <cell r="H72">
            <v>42537.5</v>
          </cell>
          <cell r="I72">
            <v>10</v>
          </cell>
          <cell r="J72" t="str">
            <v>33% Y</v>
          </cell>
          <cell r="K72">
            <v>4</v>
          </cell>
          <cell r="L72">
            <v>39980</v>
          </cell>
          <cell r="M72">
            <v>1.1499999999999999</v>
          </cell>
          <cell r="N72">
            <v>0.5</v>
          </cell>
          <cell r="O72">
            <v>7600</v>
          </cell>
        </row>
        <row r="73">
          <cell r="B73">
            <v>371</v>
          </cell>
          <cell r="C73">
            <v>6</v>
          </cell>
          <cell r="D73" t="str">
            <v>Employee</v>
          </cell>
          <cell r="E73">
            <v>3</v>
          </cell>
          <cell r="F73">
            <v>38885</v>
          </cell>
          <cell r="G73">
            <v>38885</v>
          </cell>
          <cell r="H73">
            <v>42537.5</v>
          </cell>
          <cell r="I73">
            <v>10</v>
          </cell>
          <cell r="J73" t="str">
            <v>33% Y</v>
          </cell>
          <cell r="K73">
            <v>4</v>
          </cell>
          <cell r="L73">
            <v>39980</v>
          </cell>
          <cell r="M73">
            <v>1.1499999999999999</v>
          </cell>
          <cell r="N73">
            <v>0.5</v>
          </cell>
          <cell r="O73">
            <v>8000</v>
          </cell>
        </row>
        <row r="74">
          <cell r="B74">
            <v>383</v>
          </cell>
          <cell r="C74">
            <v>6</v>
          </cell>
          <cell r="D74" t="str">
            <v>Employee</v>
          </cell>
          <cell r="E74">
            <v>3</v>
          </cell>
          <cell r="F74">
            <v>38885</v>
          </cell>
          <cell r="G74">
            <v>38885</v>
          </cell>
          <cell r="H74">
            <v>42537.5</v>
          </cell>
          <cell r="I74">
            <v>10</v>
          </cell>
          <cell r="J74" t="str">
            <v>33% Y</v>
          </cell>
          <cell r="K74">
            <v>4</v>
          </cell>
          <cell r="L74">
            <v>39980</v>
          </cell>
          <cell r="M74">
            <v>1.1499999999999999</v>
          </cell>
          <cell r="N74">
            <v>0.5</v>
          </cell>
          <cell r="O74">
            <v>7000</v>
          </cell>
        </row>
        <row r="75">
          <cell r="B75">
            <v>390</v>
          </cell>
          <cell r="C75">
            <v>6</v>
          </cell>
          <cell r="D75" t="str">
            <v>Employee</v>
          </cell>
          <cell r="E75">
            <v>3</v>
          </cell>
          <cell r="F75">
            <v>38885</v>
          </cell>
          <cell r="G75">
            <v>38885</v>
          </cell>
          <cell r="H75">
            <v>42537.5</v>
          </cell>
          <cell r="I75">
            <v>10</v>
          </cell>
          <cell r="J75" t="str">
            <v>33% Y</v>
          </cell>
          <cell r="K75">
            <v>4</v>
          </cell>
          <cell r="L75">
            <v>39980</v>
          </cell>
          <cell r="M75">
            <v>1.1499999999999999</v>
          </cell>
          <cell r="N75">
            <v>0.5</v>
          </cell>
          <cell r="O75">
            <v>1000</v>
          </cell>
        </row>
        <row r="76">
          <cell r="B76">
            <v>399</v>
          </cell>
          <cell r="C76">
            <v>6</v>
          </cell>
          <cell r="D76" t="str">
            <v>Employee</v>
          </cell>
          <cell r="E76">
            <v>3</v>
          </cell>
          <cell r="F76">
            <v>38885</v>
          </cell>
          <cell r="G76">
            <v>38885</v>
          </cell>
          <cell r="H76">
            <v>42537.5</v>
          </cell>
          <cell r="I76">
            <v>10</v>
          </cell>
          <cell r="J76" t="str">
            <v>33% Y</v>
          </cell>
          <cell r="K76">
            <v>4</v>
          </cell>
          <cell r="L76">
            <v>39980</v>
          </cell>
          <cell r="M76">
            <v>1.1499999999999999</v>
          </cell>
          <cell r="N76">
            <v>0.5</v>
          </cell>
          <cell r="O76">
            <v>5000</v>
          </cell>
        </row>
        <row r="77">
          <cell r="B77">
            <v>407</v>
          </cell>
          <cell r="C77">
            <v>6</v>
          </cell>
          <cell r="D77" t="str">
            <v>Management</v>
          </cell>
          <cell r="E77">
            <v>2</v>
          </cell>
          <cell r="F77">
            <v>38885</v>
          </cell>
          <cell r="G77">
            <v>38885</v>
          </cell>
          <cell r="H77">
            <v>42537.5</v>
          </cell>
          <cell r="I77">
            <v>10</v>
          </cell>
          <cell r="J77" t="str">
            <v>33% Y</v>
          </cell>
          <cell r="K77">
            <v>4</v>
          </cell>
          <cell r="L77">
            <v>39980</v>
          </cell>
          <cell r="M77">
            <v>1.1499999999999999</v>
          </cell>
          <cell r="N77">
            <v>0.5</v>
          </cell>
          <cell r="O77">
            <v>45640</v>
          </cell>
        </row>
        <row r="78">
          <cell r="B78">
            <v>4497</v>
          </cell>
          <cell r="C78">
            <v>6</v>
          </cell>
          <cell r="D78" t="str">
            <v>Employee</v>
          </cell>
          <cell r="E78">
            <v>3</v>
          </cell>
          <cell r="F78">
            <v>38885</v>
          </cell>
          <cell r="G78">
            <v>38885</v>
          </cell>
          <cell r="H78">
            <v>42537.5</v>
          </cell>
          <cell r="I78">
            <v>10</v>
          </cell>
          <cell r="J78" t="str">
            <v>33% Y</v>
          </cell>
          <cell r="K78">
            <v>4</v>
          </cell>
          <cell r="L78">
            <v>39980</v>
          </cell>
          <cell r="M78">
            <v>1.1499999999999999</v>
          </cell>
          <cell r="N78">
            <v>0.5</v>
          </cell>
          <cell r="O78">
            <v>1000</v>
          </cell>
        </row>
        <row r="79">
          <cell r="B79">
            <v>4511</v>
          </cell>
          <cell r="C79">
            <v>6</v>
          </cell>
          <cell r="D79" t="str">
            <v>Management</v>
          </cell>
          <cell r="E79">
            <v>2</v>
          </cell>
          <cell r="F79">
            <v>38885</v>
          </cell>
          <cell r="G79">
            <v>38885</v>
          </cell>
          <cell r="H79">
            <v>42537.5</v>
          </cell>
          <cell r="I79">
            <v>10</v>
          </cell>
          <cell r="J79" t="str">
            <v>33% Y</v>
          </cell>
          <cell r="K79">
            <v>4</v>
          </cell>
          <cell r="L79">
            <v>39980</v>
          </cell>
          <cell r="M79">
            <v>1.1499999999999999</v>
          </cell>
          <cell r="N79">
            <v>0.5</v>
          </cell>
          <cell r="O79">
            <v>12000</v>
          </cell>
        </row>
        <row r="80">
          <cell r="B80">
            <v>5453</v>
          </cell>
          <cell r="C80">
            <v>6</v>
          </cell>
          <cell r="D80" t="str">
            <v>Management</v>
          </cell>
          <cell r="E80">
            <v>2</v>
          </cell>
          <cell r="F80">
            <v>38885</v>
          </cell>
          <cell r="G80">
            <v>38885</v>
          </cell>
          <cell r="H80">
            <v>42537.5</v>
          </cell>
          <cell r="I80">
            <v>10</v>
          </cell>
          <cell r="J80" t="str">
            <v>33% Y</v>
          </cell>
          <cell r="K80">
            <v>4</v>
          </cell>
          <cell r="L80">
            <v>39980</v>
          </cell>
          <cell r="M80">
            <v>1.1499999999999999</v>
          </cell>
          <cell r="N80">
            <v>0.5</v>
          </cell>
          <cell r="O80">
            <v>30000</v>
          </cell>
        </row>
        <row r="81">
          <cell r="B81">
            <v>360</v>
          </cell>
          <cell r="C81">
            <v>7</v>
          </cell>
          <cell r="D81" t="str">
            <v>Employee</v>
          </cell>
          <cell r="E81">
            <v>3</v>
          </cell>
          <cell r="F81">
            <v>38899</v>
          </cell>
          <cell r="G81">
            <v>38899</v>
          </cell>
          <cell r="H81">
            <v>42551.5</v>
          </cell>
          <cell r="I81">
            <v>10</v>
          </cell>
          <cell r="J81" t="str">
            <v>1Y 50% +  2Y 25%</v>
          </cell>
          <cell r="K81">
            <v>5</v>
          </cell>
          <cell r="L81">
            <v>39994</v>
          </cell>
          <cell r="M81">
            <v>1.24</v>
          </cell>
          <cell r="N81">
            <v>1.24</v>
          </cell>
          <cell r="O81">
            <v>7600</v>
          </cell>
        </row>
        <row r="82">
          <cell r="B82">
            <v>366</v>
          </cell>
          <cell r="C82">
            <v>7</v>
          </cell>
          <cell r="D82" t="str">
            <v>Employee</v>
          </cell>
          <cell r="E82">
            <v>3</v>
          </cell>
          <cell r="F82">
            <v>38899</v>
          </cell>
          <cell r="G82">
            <v>38899</v>
          </cell>
          <cell r="H82">
            <v>42551.5</v>
          </cell>
          <cell r="I82">
            <v>10</v>
          </cell>
          <cell r="J82" t="str">
            <v>1Y 50% +  2Y 25%</v>
          </cell>
          <cell r="K82">
            <v>5</v>
          </cell>
          <cell r="L82">
            <v>39994</v>
          </cell>
          <cell r="M82">
            <v>1.24</v>
          </cell>
          <cell r="N82">
            <v>1.24</v>
          </cell>
          <cell r="O82">
            <v>7600</v>
          </cell>
        </row>
        <row r="83">
          <cell r="B83">
            <v>367</v>
          </cell>
          <cell r="C83">
            <v>7</v>
          </cell>
          <cell r="D83" t="str">
            <v>Employee</v>
          </cell>
          <cell r="E83">
            <v>3</v>
          </cell>
          <cell r="F83">
            <v>38899</v>
          </cell>
          <cell r="G83">
            <v>38899</v>
          </cell>
          <cell r="H83">
            <v>42551.5</v>
          </cell>
          <cell r="I83">
            <v>10</v>
          </cell>
          <cell r="J83" t="str">
            <v>1Y 50% +  2Y 25%</v>
          </cell>
          <cell r="K83">
            <v>5</v>
          </cell>
          <cell r="L83">
            <v>39994</v>
          </cell>
          <cell r="M83">
            <v>1.24</v>
          </cell>
          <cell r="N83">
            <v>1.24</v>
          </cell>
          <cell r="O83">
            <v>5500</v>
          </cell>
        </row>
        <row r="84">
          <cell r="B84">
            <v>368</v>
          </cell>
          <cell r="C84">
            <v>7</v>
          </cell>
          <cell r="D84" t="str">
            <v>Employee</v>
          </cell>
          <cell r="E84">
            <v>3</v>
          </cell>
          <cell r="F84">
            <v>38899</v>
          </cell>
          <cell r="G84">
            <v>38899</v>
          </cell>
          <cell r="H84">
            <v>42551.5</v>
          </cell>
          <cell r="I84">
            <v>10</v>
          </cell>
          <cell r="J84" t="str">
            <v>1Y 50% +  2Y 25%</v>
          </cell>
          <cell r="K84">
            <v>5</v>
          </cell>
          <cell r="L84">
            <v>39994</v>
          </cell>
          <cell r="M84">
            <v>1.24</v>
          </cell>
          <cell r="N84">
            <v>1.24</v>
          </cell>
          <cell r="O84">
            <v>2400</v>
          </cell>
        </row>
        <row r="85">
          <cell r="B85">
            <v>384</v>
          </cell>
          <cell r="C85">
            <v>7</v>
          </cell>
          <cell r="D85" t="str">
            <v>Employee</v>
          </cell>
          <cell r="E85">
            <v>3</v>
          </cell>
          <cell r="F85">
            <v>38899</v>
          </cell>
          <cell r="G85">
            <v>38899</v>
          </cell>
          <cell r="H85">
            <v>42551.5</v>
          </cell>
          <cell r="I85">
            <v>10</v>
          </cell>
          <cell r="J85" t="str">
            <v>1Y 50% +  2Y 25%</v>
          </cell>
          <cell r="K85">
            <v>5</v>
          </cell>
          <cell r="L85">
            <v>39994</v>
          </cell>
          <cell r="M85">
            <v>1.24</v>
          </cell>
          <cell r="N85">
            <v>1.24</v>
          </cell>
          <cell r="O85">
            <v>5000</v>
          </cell>
        </row>
        <row r="86">
          <cell r="B86">
            <v>392</v>
          </cell>
          <cell r="C86">
            <v>7</v>
          </cell>
          <cell r="D86" t="str">
            <v>Management</v>
          </cell>
          <cell r="E86">
            <v>2</v>
          </cell>
          <cell r="F86">
            <v>38899</v>
          </cell>
          <cell r="G86">
            <v>38899</v>
          </cell>
          <cell r="H86">
            <v>42551.5</v>
          </cell>
          <cell r="I86">
            <v>10</v>
          </cell>
          <cell r="J86" t="str">
            <v>1Y 50% +  2Y 25%</v>
          </cell>
          <cell r="K86">
            <v>5</v>
          </cell>
          <cell r="L86">
            <v>39994</v>
          </cell>
          <cell r="M86">
            <v>1.24</v>
          </cell>
          <cell r="N86">
            <v>1.24</v>
          </cell>
          <cell r="O86">
            <v>66000</v>
          </cell>
        </row>
        <row r="87">
          <cell r="B87">
            <v>400</v>
          </cell>
          <cell r="C87">
            <v>7</v>
          </cell>
          <cell r="D87" t="str">
            <v>Employee</v>
          </cell>
          <cell r="E87">
            <v>3</v>
          </cell>
          <cell r="F87">
            <v>38899</v>
          </cell>
          <cell r="G87">
            <v>38899</v>
          </cell>
          <cell r="H87">
            <v>42551.5</v>
          </cell>
          <cell r="I87">
            <v>10</v>
          </cell>
          <cell r="J87" t="str">
            <v>1Y 50% +  2Y 25%</v>
          </cell>
          <cell r="K87">
            <v>5</v>
          </cell>
          <cell r="L87">
            <v>39994</v>
          </cell>
          <cell r="M87">
            <v>1.24</v>
          </cell>
          <cell r="N87">
            <v>1.24</v>
          </cell>
          <cell r="O87">
            <v>5000</v>
          </cell>
        </row>
        <row r="88">
          <cell r="B88">
            <v>408</v>
          </cell>
          <cell r="C88">
            <v>7</v>
          </cell>
          <cell r="D88" t="str">
            <v>Management</v>
          </cell>
          <cell r="E88">
            <v>2</v>
          </cell>
          <cell r="F88">
            <v>38899</v>
          </cell>
          <cell r="G88">
            <v>38899</v>
          </cell>
          <cell r="H88">
            <v>42551.5</v>
          </cell>
          <cell r="I88">
            <v>10</v>
          </cell>
          <cell r="J88" t="str">
            <v>1Y 50% +  2Y 25%</v>
          </cell>
          <cell r="K88">
            <v>5</v>
          </cell>
          <cell r="L88">
            <v>39994</v>
          </cell>
          <cell r="M88">
            <v>1.24</v>
          </cell>
          <cell r="N88">
            <v>1.24</v>
          </cell>
          <cell r="O88">
            <v>30000</v>
          </cell>
        </row>
        <row r="89">
          <cell r="B89">
            <v>5454</v>
          </cell>
          <cell r="C89">
            <v>7</v>
          </cell>
          <cell r="D89" t="str">
            <v>Director</v>
          </cell>
          <cell r="E89">
            <v>1</v>
          </cell>
          <cell r="F89">
            <v>38899</v>
          </cell>
          <cell r="G89">
            <v>38878</v>
          </cell>
          <cell r="H89">
            <v>42551.5</v>
          </cell>
          <cell r="I89">
            <v>10</v>
          </cell>
          <cell r="J89" t="str">
            <v>1Y 50% +  2Y 25%</v>
          </cell>
          <cell r="K89">
            <v>5</v>
          </cell>
          <cell r="L89">
            <v>39973</v>
          </cell>
          <cell r="M89">
            <v>1.24</v>
          </cell>
          <cell r="N89">
            <v>1.24</v>
          </cell>
          <cell r="O89">
            <v>50000</v>
          </cell>
        </row>
        <row r="90">
          <cell r="B90">
            <v>5455</v>
          </cell>
          <cell r="C90">
            <v>7</v>
          </cell>
          <cell r="D90" t="str">
            <v>Management</v>
          </cell>
          <cell r="E90">
            <v>2</v>
          </cell>
          <cell r="F90">
            <v>38899</v>
          </cell>
          <cell r="G90">
            <v>38899</v>
          </cell>
          <cell r="H90">
            <v>42551.5</v>
          </cell>
          <cell r="I90">
            <v>10</v>
          </cell>
          <cell r="J90" t="str">
            <v>1Y 50% +  2Y 25%</v>
          </cell>
          <cell r="K90">
            <v>5</v>
          </cell>
          <cell r="L90">
            <v>39994</v>
          </cell>
          <cell r="M90">
            <v>1.24</v>
          </cell>
          <cell r="N90">
            <v>1.24</v>
          </cell>
          <cell r="O90">
            <v>48000</v>
          </cell>
        </row>
        <row r="91">
          <cell r="B91">
            <v>361</v>
          </cell>
          <cell r="C91">
            <v>8</v>
          </cell>
          <cell r="D91" t="str">
            <v>Employee</v>
          </cell>
          <cell r="E91">
            <v>3</v>
          </cell>
          <cell r="F91">
            <v>38929</v>
          </cell>
          <cell r="G91">
            <v>38929</v>
          </cell>
          <cell r="H91">
            <v>42581.5</v>
          </cell>
          <cell r="I91">
            <v>10</v>
          </cell>
          <cell r="J91" t="str">
            <v>1Y 50% +  2Y 25%</v>
          </cell>
          <cell r="K91">
            <v>5</v>
          </cell>
          <cell r="L91">
            <v>40024</v>
          </cell>
          <cell r="M91">
            <v>1.4</v>
          </cell>
          <cell r="N91">
            <v>1.4</v>
          </cell>
          <cell r="O91">
            <v>7600</v>
          </cell>
        </row>
        <row r="92">
          <cell r="B92">
            <v>362</v>
          </cell>
          <cell r="C92">
            <v>8</v>
          </cell>
          <cell r="D92" t="str">
            <v>Employee</v>
          </cell>
          <cell r="E92">
            <v>3</v>
          </cell>
          <cell r="F92">
            <v>38929</v>
          </cell>
          <cell r="G92">
            <v>38929</v>
          </cell>
          <cell r="H92">
            <v>42581.5</v>
          </cell>
          <cell r="I92">
            <v>10</v>
          </cell>
          <cell r="J92" t="str">
            <v>1Y 50% +  2Y 25%</v>
          </cell>
          <cell r="K92">
            <v>5</v>
          </cell>
          <cell r="L92">
            <v>40024</v>
          </cell>
          <cell r="M92">
            <v>1.4</v>
          </cell>
          <cell r="N92">
            <v>1.4</v>
          </cell>
          <cell r="O92">
            <v>7600</v>
          </cell>
        </row>
        <row r="93">
          <cell r="B93">
            <v>363</v>
          </cell>
          <cell r="C93">
            <v>8</v>
          </cell>
          <cell r="D93" t="str">
            <v>Subcontractor</v>
          </cell>
          <cell r="E93">
            <v>4</v>
          </cell>
          <cell r="F93">
            <v>38929</v>
          </cell>
          <cell r="G93">
            <v>38899</v>
          </cell>
          <cell r="H93">
            <v>42581.5</v>
          </cell>
          <cell r="I93">
            <v>10</v>
          </cell>
          <cell r="J93" t="str">
            <v>1Y 50% +  2Y 25%</v>
          </cell>
          <cell r="K93">
            <v>5</v>
          </cell>
          <cell r="L93">
            <v>39994</v>
          </cell>
          <cell r="M93">
            <v>1.4</v>
          </cell>
          <cell r="N93">
            <v>1.4</v>
          </cell>
          <cell r="O93">
            <v>15000</v>
          </cell>
        </row>
        <row r="94">
          <cell r="B94">
            <v>372</v>
          </cell>
          <cell r="C94">
            <v>8</v>
          </cell>
          <cell r="D94" t="str">
            <v>Officer</v>
          </cell>
          <cell r="E94">
            <v>1</v>
          </cell>
          <cell r="F94">
            <v>38929</v>
          </cell>
          <cell r="G94">
            <v>38929</v>
          </cell>
          <cell r="H94">
            <v>42581.5</v>
          </cell>
          <cell r="I94">
            <v>10</v>
          </cell>
          <cell r="J94" t="str">
            <v>1Y 50% +  2Y 25%</v>
          </cell>
          <cell r="K94">
            <v>5</v>
          </cell>
          <cell r="L94">
            <v>40024</v>
          </cell>
          <cell r="M94">
            <v>1.4</v>
          </cell>
          <cell r="N94">
            <v>1.4</v>
          </cell>
          <cell r="O94">
            <v>230000</v>
          </cell>
        </row>
        <row r="95">
          <cell r="B95">
            <v>379</v>
          </cell>
          <cell r="C95">
            <v>8</v>
          </cell>
          <cell r="D95" t="str">
            <v>Employee</v>
          </cell>
          <cell r="E95">
            <v>3</v>
          </cell>
          <cell r="F95">
            <v>38929</v>
          </cell>
          <cell r="G95">
            <v>38929</v>
          </cell>
          <cell r="H95">
            <v>42581.5</v>
          </cell>
          <cell r="I95">
            <v>10</v>
          </cell>
          <cell r="J95" t="str">
            <v>1Y 50% +  2Y 25%</v>
          </cell>
          <cell r="K95">
            <v>5</v>
          </cell>
          <cell r="L95">
            <v>40024</v>
          </cell>
          <cell r="M95">
            <v>1.4</v>
          </cell>
          <cell r="N95">
            <v>1.4</v>
          </cell>
          <cell r="O95">
            <v>1000</v>
          </cell>
        </row>
        <row r="96">
          <cell r="B96">
            <v>380</v>
          </cell>
          <cell r="C96">
            <v>8</v>
          </cell>
          <cell r="D96" t="str">
            <v>Employee</v>
          </cell>
          <cell r="E96">
            <v>3</v>
          </cell>
          <cell r="F96">
            <v>38929</v>
          </cell>
          <cell r="G96">
            <v>38929</v>
          </cell>
          <cell r="H96">
            <v>42581.5</v>
          </cell>
          <cell r="I96">
            <v>10</v>
          </cell>
          <cell r="J96" t="str">
            <v>1Y 50% +  2Y 25%</v>
          </cell>
          <cell r="K96">
            <v>5</v>
          </cell>
          <cell r="L96">
            <v>40024</v>
          </cell>
          <cell r="M96">
            <v>1.4</v>
          </cell>
          <cell r="N96">
            <v>1.4</v>
          </cell>
          <cell r="O96">
            <v>2000</v>
          </cell>
        </row>
        <row r="97">
          <cell r="B97">
            <v>391</v>
          </cell>
          <cell r="C97">
            <v>8</v>
          </cell>
          <cell r="D97" t="str">
            <v>Employee</v>
          </cell>
          <cell r="E97">
            <v>3</v>
          </cell>
          <cell r="F97">
            <v>38929</v>
          </cell>
          <cell r="G97">
            <v>38929</v>
          </cell>
          <cell r="H97">
            <v>42581.5</v>
          </cell>
          <cell r="I97">
            <v>10</v>
          </cell>
          <cell r="J97" t="str">
            <v>1Y 50% +  2Y 25%</v>
          </cell>
          <cell r="K97">
            <v>5</v>
          </cell>
          <cell r="L97">
            <v>40024</v>
          </cell>
          <cell r="M97">
            <v>1.4</v>
          </cell>
          <cell r="N97">
            <v>1.4</v>
          </cell>
          <cell r="O97">
            <v>1000</v>
          </cell>
        </row>
        <row r="98">
          <cell r="B98">
            <v>393</v>
          </cell>
          <cell r="C98">
            <v>8</v>
          </cell>
          <cell r="D98" t="str">
            <v>Management</v>
          </cell>
          <cell r="E98">
            <v>2</v>
          </cell>
          <cell r="F98">
            <v>38929</v>
          </cell>
          <cell r="G98">
            <v>38929</v>
          </cell>
          <cell r="H98">
            <v>42581.5</v>
          </cell>
          <cell r="I98">
            <v>10</v>
          </cell>
          <cell r="J98" t="str">
            <v>1Y 50% +  2Y 25%</v>
          </cell>
          <cell r="K98">
            <v>5</v>
          </cell>
          <cell r="L98">
            <v>40024</v>
          </cell>
          <cell r="M98">
            <v>1.4</v>
          </cell>
          <cell r="N98">
            <v>1.4</v>
          </cell>
          <cell r="O98">
            <v>54000</v>
          </cell>
        </row>
        <row r="99">
          <cell r="B99">
            <v>401</v>
          </cell>
          <cell r="C99">
            <v>8</v>
          </cell>
          <cell r="D99" t="str">
            <v>Employee</v>
          </cell>
          <cell r="E99">
            <v>3</v>
          </cell>
          <cell r="F99">
            <v>38929</v>
          </cell>
          <cell r="G99">
            <v>38929</v>
          </cell>
          <cell r="H99">
            <v>42581.5</v>
          </cell>
          <cell r="I99">
            <v>10</v>
          </cell>
          <cell r="J99" t="str">
            <v>1Y 50% +  2Y 25%</v>
          </cell>
          <cell r="K99">
            <v>5</v>
          </cell>
          <cell r="L99">
            <v>40024</v>
          </cell>
          <cell r="M99">
            <v>1.4</v>
          </cell>
          <cell r="N99">
            <v>1.4</v>
          </cell>
          <cell r="O99">
            <v>5000</v>
          </cell>
        </row>
        <row r="100">
          <cell r="B100">
            <v>409</v>
          </cell>
          <cell r="C100">
            <v>8</v>
          </cell>
          <cell r="D100" t="str">
            <v>Management</v>
          </cell>
          <cell r="E100">
            <v>2</v>
          </cell>
          <cell r="F100">
            <v>38929</v>
          </cell>
          <cell r="G100">
            <v>38929</v>
          </cell>
          <cell r="H100">
            <v>42581.5</v>
          </cell>
          <cell r="I100">
            <v>10</v>
          </cell>
          <cell r="J100" t="str">
            <v>1Y 50% +  2Y 25%</v>
          </cell>
          <cell r="K100">
            <v>5</v>
          </cell>
          <cell r="L100">
            <v>40024</v>
          </cell>
          <cell r="M100">
            <v>1.4</v>
          </cell>
          <cell r="N100">
            <v>1.4</v>
          </cell>
          <cell r="O100">
            <v>24000</v>
          </cell>
        </row>
        <row r="101">
          <cell r="B101">
            <v>5456</v>
          </cell>
          <cell r="C101">
            <v>8</v>
          </cell>
          <cell r="D101" t="str">
            <v>Employee</v>
          </cell>
          <cell r="E101">
            <v>3</v>
          </cell>
          <cell r="F101">
            <v>38929</v>
          </cell>
          <cell r="G101">
            <v>38929</v>
          </cell>
          <cell r="H101">
            <v>42581.5</v>
          </cell>
          <cell r="I101">
            <v>10</v>
          </cell>
          <cell r="J101" t="str">
            <v>1Y 50% +  2Y 25%</v>
          </cell>
          <cell r="K101">
            <v>5</v>
          </cell>
          <cell r="L101">
            <v>40024</v>
          </cell>
          <cell r="M101">
            <v>1.4</v>
          </cell>
          <cell r="N101">
            <v>1.4</v>
          </cell>
          <cell r="O101">
            <v>7000</v>
          </cell>
        </row>
        <row r="102">
          <cell r="B102">
            <v>5457</v>
          </cell>
          <cell r="C102">
            <v>8</v>
          </cell>
          <cell r="D102" t="str">
            <v>Employee</v>
          </cell>
          <cell r="E102">
            <v>3</v>
          </cell>
          <cell r="F102">
            <v>38929</v>
          </cell>
          <cell r="G102">
            <v>38929</v>
          </cell>
          <cell r="H102">
            <v>42581.5</v>
          </cell>
          <cell r="I102">
            <v>10</v>
          </cell>
          <cell r="J102" t="str">
            <v>1Y 50% +  2Y 25%</v>
          </cell>
          <cell r="K102">
            <v>5</v>
          </cell>
          <cell r="L102">
            <v>40024</v>
          </cell>
          <cell r="M102">
            <v>1.4</v>
          </cell>
          <cell r="N102">
            <v>1.4</v>
          </cell>
          <cell r="O102">
            <v>5000</v>
          </cell>
        </row>
        <row r="103">
          <cell r="B103">
            <v>5458</v>
          </cell>
          <cell r="C103">
            <v>8</v>
          </cell>
          <cell r="D103" t="str">
            <v>Management</v>
          </cell>
          <cell r="E103">
            <v>2</v>
          </cell>
          <cell r="F103">
            <v>38929</v>
          </cell>
          <cell r="G103">
            <v>38899</v>
          </cell>
          <cell r="H103">
            <v>42581.5</v>
          </cell>
          <cell r="I103">
            <v>10</v>
          </cell>
          <cell r="J103" t="str">
            <v>1Y 50% +  2Y 25%</v>
          </cell>
          <cell r="K103">
            <v>5</v>
          </cell>
          <cell r="L103">
            <v>39994</v>
          </cell>
          <cell r="M103">
            <v>1.4</v>
          </cell>
          <cell r="N103">
            <v>1.4</v>
          </cell>
          <cell r="O103">
            <v>40000</v>
          </cell>
        </row>
        <row r="109">
          <cell r="E109">
            <v>0</v>
          </cell>
          <cell r="F109">
            <v>0</v>
          </cell>
          <cell r="G109">
            <v>0</v>
          </cell>
        </row>
        <row r="110">
          <cell r="E110">
            <v>1</v>
          </cell>
          <cell r="F110">
            <v>12</v>
          </cell>
          <cell r="G110">
            <v>12</v>
          </cell>
        </row>
        <row r="111">
          <cell r="E111">
            <v>2</v>
          </cell>
          <cell r="F111">
            <v>11</v>
          </cell>
          <cell r="G111">
            <v>23</v>
          </cell>
        </row>
        <row r="112">
          <cell r="E112">
            <v>3</v>
          </cell>
          <cell r="F112">
            <v>12</v>
          </cell>
          <cell r="G112">
            <v>35</v>
          </cell>
        </row>
        <row r="113">
          <cell r="E113">
            <v>4</v>
          </cell>
          <cell r="F113">
            <v>21</v>
          </cell>
          <cell r="G113">
            <v>56</v>
          </cell>
        </row>
        <row r="114">
          <cell r="E114">
            <v>5</v>
          </cell>
          <cell r="F114">
            <v>14</v>
          </cell>
          <cell r="G114">
            <v>70</v>
          </cell>
        </row>
        <row r="115">
          <cell r="E115">
            <v>6</v>
          </cell>
          <cell r="F115">
            <v>9</v>
          </cell>
          <cell r="G115">
            <v>79</v>
          </cell>
        </row>
        <row r="116">
          <cell r="E116">
            <v>7</v>
          </cell>
          <cell r="F116">
            <v>10</v>
          </cell>
          <cell r="G116">
            <v>89</v>
          </cell>
        </row>
        <row r="117">
          <cell r="E117">
            <v>8</v>
          </cell>
          <cell r="F117">
            <v>13</v>
          </cell>
          <cell r="G117">
            <v>102</v>
          </cell>
        </row>
        <row r="118">
          <cell r="E118">
            <v>9</v>
          </cell>
          <cell r="F118">
            <v>0</v>
          </cell>
          <cell r="G118">
            <v>102</v>
          </cell>
        </row>
      </sheetData>
      <sheetData sheetId="7">
        <row r="7">
          <cell r="B7">
            <v>1</v>
          </cell>
          <cell r="C7" t="str">
            <v>100% immediately</v>
          </cell>
          <cell r="D7">
            <v>0</v>
          </cell>
          <cell r="F7">
            <v>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1</v>
          </cell>
        </row>
        <row r="8">
          <cell r="B8">
            <v>2</v>
          </cell>
          <cell r="C8" t="str">
            <v>25% after 1 year and the rest over 12 quarters</v>
          </cell>
          <cell r="D8">
            <v>4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0.25</v>
          </cell>
          <cell r="K8">
            <v>6.25E-2</v>
          </cell>
          <cell r="L8">
            <v>6.25E-2</v>
          </cell>
          <cell r="M8">
            <v>6.25E-2</v>
          </cell>
          <cell r="N8">
            <v>6.25E-2</v>
          </cell>
          <cell r="O8">
            <v>6.25E-2</v>
          </cell>
          <cell r="P8">
            <v>6.25E-2</v>
          </cell>
          <cell r="Q8">
            <v>6.25E-2</v>
          </cell>
          <cell r="R8">
            <v>6.25E-2</v>
          </cell>
          <cell r="S8">
            <v>6.25E-2</v>
          </cell>
          <cell r="T8">
            <v>6.25E-2</v>
          </cell>
          <cell r="U8">
            <v>6.25E-2</v>
          </cell>
          <cell r="V8">
            <v>6.25E-2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1</v>
          </cell>
        </row>
        <row r="9">
          <cell r="B9">
            <v>3</v>
          </cell>
          <cell r="C9" t="str">
            <v>16 quarters</v>
          </cell>
          <cell r="D9">
            <v>4</v>
          </cell>
          <cell r="F9">
            <v>0</v>
          </cell>
          <cell r="G9">
            <v>6.25E-2</v>
          </cell>
          <cell r="H9">
            <v>6.25E-2</v>
          </cell>
          <cell r="I9">
            <v>6.25E-2</v>
          </cell>
          <cell r="J9">
            <v>6.25E-2</v>
          </cell>
          <cell r="K9">
            <v>6.25E-2</v>
          </cell>
          <cell r="L9">
            <v>6.25E-2</v>
          </cell>
          <cell r="M9">
            <v>6.25E-2</v>
          </cell>
          <cell r="N9">
            <v>6.25E-2</v>
          </cell>
          <cell r="O9">
            <v>6.25E-2</v>
          </cell>
          <cell r="P9">
            <v>6.25E-2</v>
          </cell>
          <cell r="Q9">
            <v>6.25E-2</v>
          </cell>
          <cell r="R9">
            <v>6.25E-2</v>
          </cell>
          <cell r="S9">
            <v>6.25E-2</v>
          </cell>
          <cell r="T9">
            <v>6.25E-2</v>
          </cell>
          <cell r="U9">
            <v>6.25E-2</v>
          </cell>
          <cell r="V9">
            <v>6.25E-2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1</v>
          </cell>
        </row>
        <row r="10">
          <cell r="B10">
            <v>4</v>
          </cell>
          <cell r="C10" t="str">
            <v>33% over 3 years</v>
          </cell>
          <cell r="D10">
            <v>3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0.33333333333333331</v>
          </cell>
          <cell r="K10">
            <v>0</v>
          </cell>
          <cell r="L10">
            <v>0</v>
          </cell>
          <cell r="M10">
            <v>0</v>
          </cell>
          <cell r="N10">
            <v>0.33333333333333331</v>
          </cell>
          <cell r="O10">
            <v>0</v>
          </cell>
          <cell r="P10">
            <v>0</v>
          </cell>
          <cell r="Q10">
            <v>0</v>
          </cell>
          <cell r="R10">
            <v>0.33333333333333331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</row>
        <row r="11">
          <cell r="B11">
            <v>5</v>
          </cell>
          <cell r="C11" t="str">
            <v>50% after 1 year, 25% yearly thereof</v>
          </cell>
          <cell r="D11">
            <v>3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0.5</v>
          </cell>
          <cell r="K11">
            <v>0</v>
          </cell>
          <cell r="L11">
            <v>0</v>
          </cell>
          <cell r="M11">
            <v>0</v>
          </cell>
          <cell r="N11">
            <v>0.25</v>
          </cell>
          <cell r="O11">
            <v>0</v>
          </cell>
          <cell r="P11">
            <v>0</v>
          </cell>
          <cell r="Q11">
            <v>0</v>
          </cell>
          <cell r="R11">
            <v>0.25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1</v>
          </cell>
        </row>
        <row r="12">
          <cell r="B12">
            <v>6</v>
          </cell>
          <cell r="AI12">
            <v>0</v>
          </cell>
        </row>
        <row r="13">
          <cell r="B13">
            <v>7</v>
          </cell>
          <cell r="AI13">
            <v>0</v>
          </cell>
        </row>
        <row r="14">
          <cell r="B14">
            <v>8</v>
          </cell>
          <cell r="AI14">
            <v>0</v>
          </cell>
        </row>
        <row r="15">
          <cell r="B15">
            <v>9</v>
          </cell>
          <cell r="AI15">
            <v>0</v>
          </cell>
        </row>
        <row r="16">
          <cell r="B16">
            <v>10</v>
          </cell>
          <cell r="AI16">
            <v>0</v>
          </cell>
        </row>
      </sheetData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57">
          <cell r="F157">
            <v>38899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1a.KPI months"/>
      <sheetName val="1b.KPI analysis"/>
      <sheetName val="1c.Charts"/>
      <sheetName val="1d.Comments"/>
      <sheetName val="2a.GroupReport"/>
      <sheetName val="3.MAP Status"/>
      <sheetName val="4.ImplemStatus"/>
      <sheetName val="5a.P&amp;L"/>
      <sheetName val="5b.BS"/>
      <sheetName val="5c.Cash Flow"/>
      <sheetName val="6a.OpEx CC"/>
      <sheetName val="7a.Billings"/>
      <sheetName val="7b.Acc.Receiv."/>
      <sheetName val="8.FA"/>
      <sheetName val="9.Accruals"/>
      <sheetName val="10.Headcount"/>
      <sheetName val="A1.TechComments"/>
      <sheetName val="A2.Model"/>
      <sheetName val="Module1"/>
    </sheetNames>
    <sheetDataSet>
      <sheetData sheetId="0" refreshError="1">
        <row r="23">
          <cell r="C23" t="str">
            <v>28 JUL 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0.Model"/>
      <sheetName val="1a.KPI months"/>
      <sheetName val="1b.KPI Analysis"/>
      <sheetName val="Comments"/>
      <sheetName val="Charts"/>
      <sheetName val="3a.P&amp;L"/>
      <sheetName val="3b.BS"/>
      <sheetName val="3c.Cash Flow"/>
      <sheetName val="Sales"/>
      <sheetName val="CoS"/>
      <sheetName val="Headcount"/>
      <sheetName val="Salaries"/>
      <sheetName val="7a.Acc.Receiv."/>
      <sheetName val="7b.Inventories"/>
      <sheetName val="8.FA"/>
      <sheetName val="Oper.Exp"/>
      <sheetName val="ED compensation"/>
      <sheetName val="Assumptions"/>
      <sheetName val="Techn Hinweise"/>
      <sheetName val="Module1"/>
    </sheetNames>
    <sheetDataSet>
      <sheetData sheetId="0" refreshError="1">
        <row r="24">
          <cell r="C24">
            <v>38477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0"/>
  <sheetViews>
    <sheetView workbookViewId="0">
      <selection activeCell="F27" sqref="F27"/>
    </sheetView>
  </sheetViews>
  <sheetFormatPr defaultColWidth="9.140625" defaultRowHeight="12.75" x14ac:dyDescent="0.2"/>
  <cols>
    <col min="1" max="1" width="9.140625" style="92"/>
    <col min="2" max="2" width="15.42578125" style="92" bestFit="1" customWidth="1"/>
    <col min="3" max="3" width="13.5703125" style="92" bestFit="1" customWidth="1"/>
    <col min="4" max="16384" width="9.140625" style="92"/>
  </cols>
  <sheetData>
    <row r="2" spans="2:3" ht="13.5" thickBot="1" x14ac:dyDescent="0.25"/>
    <row r="3" spans="2:3" x14ac:dyDescent="0.2">
      <c r="B3" s="93" t="s">
        <v>98</v>
      </c>
      <c r="C3" s="94" t="s">
        <v>142</v>
      </c>
    </row>
    <row r="4" spans="2:3" x14ac:dyDescent="0.2">
      <c r="B4" s="95" t="s">
        <v>99</v>
      </c>
      <c r="C4" s="96"/>
    </row>
    <row r="5" spans="2:3" x14ac:dyDescent="0.2">
      <c r="B5" s="95"/>
      <c r="C5" s="97"/>
    </row>
    <row r="6" spans="2:3" x14ac:dyDescent="0.2">
      <c r="B6" s="95" t="s">
        <v>100</v>
      </c>
      <c r="C6" s="97"/>
    </row>
    <row r="7" spans="2:3" x14ac:dyDescent="0.2">
      <c r="B7" s="95" t="s">
        <v>101</v>
      </c>
      <c r="C7" s="96"/>
    </row>
    <row r="8" spans="2:3" x14ac:dyDescent="0.2">
      <c r="B8" s="95"/>
      <c r="C8" s="97"/>
    </row>
    <row r="9" spans="2:3" x14ac:dyDescent="0.2">
      <c r="B9" s="95" t="s">
        <v>100</v>
      </c>
      <c r="C9" s="97" t="s">
        <v>102</v>
      </c>
    </row>
    <row r="10" spans="2:3" ht="13.5" thickBot="1" x14ac:dyDescent="0.25">
      <c r="B10" s="98" t="s">
        <v>101</v>
      </c>
      <c r="C10" s="99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I68"/>
  <sheetViews>
    <sheetView showGridLines="0" zoomScale="70" zoomScaleNormal="70" workbookViewId="0">
      <selection activeCell="I14" sqref="I14:I42"/>
    </sheetView>
  </sheetViews>
  <sheetFormatPr defaultColWidth="9.140625" defaultRowHeight="12.75" x14ac:dyDescent="0.2"/>
  <cols>
    <col min="1" max="1" width="9.140625" style="2"/>
    <col min="2" max="2" width="52.140625" style="2" bestFit="1" customWidth="1"/>
    <col min="3" max="3" width="13.5703125" style="2" bestFit="1" customWidth="1"/>
    <col min="4" max="4" width="4.7109375" style="2" customWidth="1"/>
    <col min="5" max="5" width="13.5703125" style="2" bestFit="1" customWidth="1"/>
    <col min="6" max="6" width="4.7109375" style="6" customWidth="1"/>
    <col min="7" max="7" width="13.5703125" style="2" bestFit="1" customWidth="1"/>
    <col min="8" max="8" width="4.7109375" style="2" customWidth="1"/>
    <col min="9" max="9" width="13.5703125" style="2" bestFit="1" customWidth="1"/>
    <col min="10" max="16384" width="9.140625" style="2"/>
  </cols>
  <sheetData>
    <row r="1" spans="2:9" ht="15" customHeight="1" x14ac:dyDescent="0.2"/>
    <row r="2" spans="2:9" ht="15" customHeight="1" x14ac:dyDescent="0.25">
      <c r="B2" s="253" t="s">
        <v>0</v>
      </c>
      <c r="C2" s="253"/>
      <c r="D2" s="253"/>
      <c r="E2" s="253"/>
      <c r="F2" s="253"/>
      <c r="G2" s="253"/>
      <c r="H2" s="253"/>
      <c r="I2" s="253"/>
    </row>
    <row r="3" spans="2:9" ht="15" customHeight="1" x14ac:dyDescent="0.25">
      <c r="B3" s="150"/>
      <c r="C3" s="102"/>
      <c r="D3" s="102"/>
      <c r="E3" s="41"/>
      <c r="G3" s="102"/>
      <c r="H3" s="102"/>
      <c r="I3" s="41"/>
    </row>
    <row r="4" spans="2:9" ht="15" customHeight="1" x14ac:dyDescent="0.25">
      <c r="B4" s="254" t="s">
        <v>1</v>
      </c>
      <c r="C4" s="254"/>
      <c r="D4" s="254"/>
      <c r="E4" s="254"/>
      <c r="F4" s="254"/>
      <c r="G4" s="254"/>
      <c r="H4" s="254"/>
      <c r="I4" s="254"/>
    </row>
    <row r="5" spans="2:9" ht="15" customHeight="1" x14ac:dyDescent="0.25">
      <c r="B5" s="150"/>
      <c r="C5" s="102"/>
      <c r="D5" s="102"/>
      <c r="E5" s="41"/>
      <c r="G5" s="102"/>
      <c r="H5" s="102"/>
      <c r="I5" s="41"/>
    </row>
    <row r="6" spans="2:9" ht="15" customHeight="1" x14ac:dyDescent="0.2">
      <c r="B6" s="255" t="s">
        <v>96</v>
      </c>
      <c r="C6" s="255"/>
      <c r="D6" s="255"/>
      <c r="E6" s="255"/>
      <c r="F6" s="255"/>
      <c r="G6" s="255"/>
      <c r="H6" s="255"/>
      <c r="I6" s="255"/>
    </row>
    <row r="7" spans="2:9" ht="15" customHeight="1" x14ac:dyDescent="0.2">
      <c r="B7" s="151"/>
      <c r="C7" s="151"/>
      <c r="D7" s="151"/>
      <c r="E7" s="151"/>
      <c r="F7" s="151"/>
      <c r="G7" s="153"/>
      <c r="H7" s="153"/>
      <c r="I7" s="153"/>
    </row>
    <row r="8" spans="2:9" ht="15" customHeight="1" x14ac:dyDescent="0.2">
      <c r="E8" s="193"/>
      <c r="H8" s="193"/>
      <c r="I8" s="193"/>
    </row>
    <row r="9" spans="2:9" ht="15" customHeight="1" x14ac:dyDescent="0.2">
      <c r="B9" s="258"/>
      <c r="C9" s="256" t="s">
        <v>2</v>
      </c>
      <c r="D9" s="256"/>
      <c r="E9" s="256"/>
      <c r="F9" s="9"/>
      <c r="G9" s="256" t="s">
        <v>159</v>
      </c>
      <c r="H9" s="256"/>
      <c r="I9" s="256"/>
    </row>
    <row r="10" spans="2:9" ht="15" customHeight="1" x14ac:dyDescent="0.2">
      <c r="B10" s="258"/>
      <c r="C10" s="257" t="s">
        <v>158</v>
      </c>
      <c r="D10" s="257"/>
      <c r="E10" s="257"/>
      <c r="F10" s="9"/>
      <c r="G10" s="257" t="s">
        <v>158</v>
      </c>
      <c r="H10" s="257"/>
      <c r="I10" s="257"/>
    </row>
    <row r="11" spans="2:9" ht="15" customHeight="1" x14ac:dyDescent="0.2">
      <c r="B11" s="152" t="s">
        <v>3</v>
      </c>
      <c r="C11" s="11">
        <v>2020</v>
      </c>
      <c r="D11" s="12"/>
      <c r="E11" s="11">
        <v>2019</v>
      </c>
      <c r="F11" s="12"/>
      <c r="G11" s="11">
        <v>2020</v>
      </c>
      <c r="H11" s="12"/>
      <c r="I11" s="11">
        <v>2019</v>
      </c>
    </row>
    <row r="12" spans="2:9" ht="15" customHeight="1" x14ac:dyDescent="0.2">
      <c r="B12" s="152"/>
      <c r="C12" s="13" t="s">
        <v>4</v>
      </c>
      <c r="D12" s="13"/>
      <c r="E12" s="13" t="s">
        <v>4</v>
      </c>
      <c r="F12" s="14"/>
      <c r="G12" s="13" t="s">
        <v>4</v>
      </c>
      <c r="H12" s="13"/>
      <c r="I12" s="13" t="s">
        <v>4</v>
      </c>
    </row>
    <row r="13" spans="2:9" ht="15" customHeight="1" x14ac:dyDescent="0.2">
      <c r="B13" s="152"/>
      <c r="C13" s="15"/>
      <c r="D13" s="15"/>
      <c r="E13" s="15"/>
      <c r="F13" s="16"/>
      <c r="G13" s="15"/>
      <c r="H13" s="15"/>
      <c r="I13" s="15"/>
    </row>
    <row r="14" spans="2:9" ht="15" customHeight="1" x14ac:dyDescent="0.2">
      <c r="B14" s="17" t="s">
        <v>5</v>
      </c>
      <c r="C14" s="139">
        <v>9114</v>
      </c>
      <c r="D14" s="139"/>
      <c r="E14" s="139">
        <v>9496</v>
      </c>
      <c r="F14" s="155"/>
      <c r="G14" s="139">
        <v>27944</v>
      </c>
      <c r="H14" s="139"/>
      <c r="I14" s="139">
        <v>28862</v>
      </c>
    </row>
    <row r="15" spans="2:9" ht="15" customHeight="1" x14ac:dyDescent="0.2">
      <c r="B15" s="17"/>
      <c r="C15" s="18"/>
      <c r="D15" s="20"/>
      <c r="E15" s="20"/>
      <c r="F15" s="21"/>
      <c r="G15" s="18"/>
      <c r="H15" s="20"/>
      <c r="I15" s="20"/>
    </row>
    <row r="16" spans="2:9" ht="15" customHeight="1" x14ac:dyDescent="0.2">
      <c r="B16" s="17" t="s">
        <v>125</v>
      </c>
      <c r="C16" s="156">
        <v>3792</v>
      </c>
      <c r="D16" s="21"/>
      <c r="E16" s="22">
        <v>3712</v>
      </c>
      <c r="F16" s="21"/>
      <c r="G16" s="156">
        <v>11168</v>
      </c>
      <c r="H16" s="21"/>
      <c r="I16" s="22">
        <v>11501</v>
      </c>
    </row>
    <row r="17" spans="2:9" s="6" customFormat="1" ht="15" customHeight="1" x14ac:dyDescent="0.2">
      <c r="B17" s="23"/>
      <c r="C17" s="19"/>
      <c r="D17" s="21"/>
      <c r="E17" s="21"/>
      <c r="F17" s="21"/>
      <c r="G17" s="19"/>
      <c r="H17" s="21"/>
      <c r="I17" s="21"/>
    </row>
    <row r="18" spans="2:9" ht="15" customHeight="1" x14ac:dyDescent="0.2">
      <c r="B18" s="17" t="s">
        <v>6</v>
      </c>
      <c r="C18" s="22">
        <v>5322</v>
      </c>
      <c r="D18" s="21"/>
      <c r="E18" s="22">
        <v>5784</v>
      </c>
      <c r="F18" s="21"/>
      <c r="G18" s="22">
        <v>16776</v>
      </c>
      <c r="H18" s="21"/>
      <c r="I18" s="22">
        <v>17361</v>
      </c>
    </row>
    <row r="19" spans="2:9" ht="15" customHeight="1" x14ac:dyDescent="0.2">
      <c r="B19" s="17"/>
      <c r="C19" s="157"/>
      <c r="D19" s="24"/>
      <c r="E19" s="20"/>
      <c r="F19" s="24"/>
      <c r="G19" s="157"/>
      <c r="H19" s="24"/>
      <c r="I19" s="21"/>
    </row>
    <row r="20" spans="2:9" ht="15" customHeight="1" x14ac:dyDescent="0.2">
      <c r="B20" s="17"/>
      <c r="C20" s="19"/>
      <c r="D20" s="21"/>
      <c r="E20" s="21"/>
      <c r="F20" s="21"/>
      <c r="G20" s="19"/>
      <c r="H20" s="21"/>
      <c r="I20" s="21"/>
    </row>
    <row r="21" spans="2:9" ht="15" customHeight="1" x14ac:dyDescent="0.2">
      <c r="B21" s="17" t="s">
        <v>7</v>
      </c>
      <c r="C21" s="18"/>
      <c r="D21" s="20"/>
      <c r="E21" s="20"/>
      <c r="F21" s="21"/>
      <c r="G21" s="18"/>
      <c r="H21" s="20"/>
      <c r="I21" s="20"/>
    </row>
    <row r="22" spans="2:9" ht="15" customHeight="1" x14ac:dyDescent="0.2">
      <c r="B22" s="17"/>
      <c r="C22" s="18"/>
      <c r="D22" s="20"/>
      <c r="E22" s="20"/>
      <c r="F22" s="21"/>
      <c r="G22" s="18"/>
      <c r="H22" s="20"/>
      <c r="I22" s="20"/>
    </row>
    <row r="23" spans="2:9" ht="15" customHeight="1" x14ac:dyDescent="0.2">
      <c r="B23" s="17" t="s">
        <v>126</v>
      </c>
      <c r="C23" s="158">
        <v>4768.8289867592839</v>
      </c>
      <c r="D23" s="21"/>
      <c r="E23" s="25">
        <v>3516</v>
      </c>
      <c r="F23" s="21"/>
      <c r="G23" s="158">
        <v>12264.029234180762</v>
      </c>
      <c r="H23" s="21"/>
      <c r="I23" s="25">
        <v>11990</v>
      </c>
    </row>
    <row r="24" spans="2:9" ht="15" customHeight="1" x14ac:dyDescent="0.2">
      <c r="B24" s="17"/>
      <c r="C24" s="158"/>
      <c r="D24" s="20"/>
      <c r="E24" s="25"/>
      <c r="F24" s="21"/>
      <c r="G24" s="158"/>
      <c r="H24" s="20"/>
      <c r="I24" s="25"/>
    </row>
    <row r="25" spans="2:9" ht="15" customHeight="1" x14ac:dyDescent="0.2">
      <c r="B25" s="17" t="s">
        <v>127</v>
      </c>
      <c r="C25" s="158">
        <v>2941.7114094704257</v>
      </c>
      <c r="D25" s="21"/>
      <c r="E25" s="25">
        <v>3027</v>
      </c>
      <c r="F25" s="21"/>
      <c r="G25" s="158">
        <v>9123.3483202557654</v>
      </c>
      <c r="H25" s="21"/>
      <c r="I25" s="25">
        <v>10473</v>
      </c>
    </row>
    <row r="26" spans="2:9" ht="15" customHeight="1" x14ac:dyDescent="0.2">
      <c r="B26" s="17"/>
      <c r="C26" s="158"/>
      <c r="D26" s="20"/>
      <c r="E26" s="25"/>
      <c r="F26" s="21"/>
      <c r="G26" s="158"/>
      <c r="H26" s="20"/>
      <c r="I26" s="25"/>
    </row>
    <row r="27" spans="2:9" ht="15" customHeight="1" x14ac:dyDescent="0.2">
      <c r="B27" s="17" t="s">
        <v>128</v>
      </c>
      <c r="C27" s="156">
        <v>2301.761888313943</v>
      </c>
      <c r="D27" s="21"/>
      <c r="E27" s="159">
        <v>2484</v>
      </c>
      <c r="F27" s="21"/>
      <c r="G27" s="156">
        <v>6992.0737337509718</v>
      </c>
      <c r="H27" s="21"/>
      <c r="I27" s="159">
        <v>7314</v>
      </c>
    </row>
    <row r="28" spans="2:9" s="6" customFormat="1" ht="15" customHeight="1" x14ac:dyDescent="0.2">
      <c r="B28" s="23"/>
      <c r="C28" s="19"/>
      <c r="D28" s="21"/>
      <c r="E28" s="26"/>
      <c r="F28" s="21"/>
      <c r="G28" s="19"/>
      <c r="H28" s="21"/>
      <c r="I28" s="26"/>
    </row>
    <row r="29" spans="2:9" ht="15" customHeight="1" x14ac:dyDescent="0.2">
      <c r="B29" s="17" t="s">
        <v>129</v>
      </c>
      <c r="C29" s="156">
        <v>10013</v>
      </c>
      <c r="D29" s="21"/>
      <c r="E29" s="156">
        <v>9027</v>
      </c>
      <c r="F29" s="21"/>
      <c r="G29" s="156">
        <v>28379.451288187502</v>
      </c>
      <c r="H29" s="21"/>
      <c r="I29" s="156">
        <v>29777</v>
      </c>
    </row>
    <row r="30" spans="2:9" ht="15" customHeight="1" x14ac:dyDescent="0.2">
      <c r="B30" s="17"/>
      <c r="C30" s="160"/>
      <c r="D30" s="21"/>
      <c r="E30" s="26"/>
      <c r="F30" s="21"/>
      <c r="G30" s="160"/>
      <c r="H30" s="21"/>
      <c r="I30" s="26"/>
    </row>
    <row r="31" spans="2:9" ht="15" customHeight="1" x14ac:dyDescent="0.2">
      <c r="B31" s="17" t="s">
        <v>8</v>
      </c>
      <c r="C31" s="21">
        <v>-4691</v>
      </c>
      <c r="D31" s="21"/>
      <c r="E31" s="21">
        <v>-3243</v>
      </c>
      <c r="F31" s="21"/>
      <c r="G31" s="21">
        <v>-11603.4512881875</v>
      </c>
      <c r="H31" s="21"/>
      <c r="I31" s="21">
        <v>-12416</v>
      </c>
    </row>
    <row r="32" spans="2:9" ht="15" customHeight="1" x14ac:dyDescent="0.2">
      <c r="B32" s="17"/>
      <c r="C32" s="160"/>
      <c r="D32" s="21"/>
      <c r="E32" s="21"/>
      <c r="F32" s="21"/>
      <c r="G32" s="160"/>
      <c r="H32" s="21"/>
      <c r="I32" s="21"/>
    </row>
    <row r="33" spans="2:9" ht="15" customHeight="1" x14ac:dyDescent="0.2">
      <c r="B33" s="17" t="s">
        <v>148</v>
      </c>
      <c r="C33" s="160">
        <v>0.93203747953096316</v>
      </c>
      <c r="D33" s="21"/>
      <c r="E33" s="21">
        <v>-3</v>
      </c>
      <c r="F33" s="21"/>
      <c r="G33" s="160">
        <v>9.1144110487036549</v>
      </c>
      <c r="H33" s="21"/>
      <c r="I33" s="21">
        <v>262</v>
      </c>
    </row>
    <row r="34" spans="2:9" ht="15" customHeight="1" x14ac:dyDescent="0.2">
      <c r="B34" s="17"/>
      <c r="C34" s="160"/>
      <c r="D34" s="21"/>
      <c r="E34" s="21"/>
      <c r="F34" s="21"/>
      <c r="G34" s="160"/>
      <c r="H34" s="21"/>
      <c r="I34" s="21"/>
    </row>
    <row r="35" spans="2:9" s="6" customFormat="1" ht="15" customHeight="1" x14ac:dyDescent="0.2">
      <c r="B35" s="23" t="s">
        <v>146</v>
      </c>
      <c r="C35" s="161">
        <v>-235.42975333960121</v>
      </c>
      <c r="D35" s="21"/>
      <c r="E35" s="162">
        <v>-321</v>
      </c>
      <c r="F35" s="27"/>
      <c r="G35" s="161">
        <v>-756.77172408588467</v>
      </c>
      <c r="H35" s="21"/>
      <c r="I35" s="162">
        <v>-642</v>
      </c>
    </row>
    <row r="36" spans="2:9" s="6" customFormat="1" ht="15" customHeight="1" x14ac:dyDescent="0.2">
      <c r="B36" s="23"/>
      <c r="C36" s="160"/>
      <c r="D36" s="21"/>
      <c r="E36" s="21"/>
      <c r="F36" s="21"/>
      <c r="G36" s="160"/>
      <c r="H36" s="21"/>
      <c r="I36" s="21"/>
    </row>
    <row r="37" spans="2:9" s="6" customFormat="1" ht="15" customHeight="1" x14ac:dyDescent="0.2">
      <c r="B37" s="17" t="s">
        <v>9</v>
      </c>
      <c r="C37" s="160">
        <v>-4924.800000403724</v>
      </c>
      <c r="D37" s="21"/>
      <c r="E37" s="160">
        <v>-3567</v>
      </c>
      <c r="F37" s="21"/>
      <c r="G37" s="160">
        <v>-12351.108601224681</v>
      </c>
      <c r="H37" s="21"/>
      <c r="I37" s="160">
        <v>-12796</v>
      </c>
    </row>
    <row r="38" spans="2:9" s="6" customFormat="1" ht="15" customHeight="1" x14ac:dyDescent="0.2">
      <c r="B38" s="23"/>
      <c r="C38" s="160"/>
      <c r="D38" s="21"/>
      <c r="E38" s="21"/>
      <c r="F38" s="21"/>
      <c r="G38" s="160"/>
      <c r="H38" s="21"/>
      <c r="I38" s="21"/>
    </row>
    <row r="39" spans="2:9" ht="15" customHeight="1" x14ac:dyDescent="0.2">
      <c r="B39" s="17" t="s">
        <v>132</v>
      </c>
      <c r="C39" s="161">
        <v>32.973941235136159</v>
      </c>
      <c r="D39" s="21"/>
      <c r="E39" s="162">
        <v>37</v>
      </c>
      <c r="F39" s="27"/>
      <c r="G39" s="161">
        <v>94.350835592221756</v>
      </c>
      <c r="H39" s="21"/>
      <c r="I39" s="162">
        <v>117</v>
      </c>
    </row>
    <row r="40" spans="2:9" s="28" customFormat="1" ht="15" customHeight="1" x14ac:dyDescent="0.2">
      <c r="C40" s="163"/>
      <c r="D40" s="21"/>
      <c r="E40" s="29"/>
      <c r="F40" s="30"/>
      <c r="G40" s="163"/>
      <c r="H40" s="21"/>
      <c r="I40" s="29"/>
    </row>
    <row r="41" spans="2:9" s="28" customFormat="1" ht="15" customHeight="1" thickBot="1" x14ac:dyDescent="0.3">
      <c r="B41" s="31" t="s">
        <v>11</v>
      </c>
      <c r="C41" s="164">
        <v>-4891.8260591685876</v>
      </c>
      <c r="D41" s="165"/>
      <c r="E41" s="164">
        <v>-3530</v>
      </c>
      <c r="F41" s="165"/>
      <c r="G41" s="164">
        <v>-12256.757765632459</v>
      </c>
      <c r="H41" s="165"/>
      <c r="I41" s="164">
        <v>-12679</v>
      </c>
    </row>
    <row r="42" spans="2:9" ht="15" customHeight="1" thickTop="1" x14ac:dyDescent="0.2">
      <c r="B42" s="17"/>
      <c r="C42" s="32"/>
      <c r="D42" s="32"/>
      <c r="E42" s="32"/>
      <c r="F42" s="32"/>
      <c r="G42" s="32"/>
      <c r="H42" s="32"/>
      <c r="I42" s="32"/>
    </row>
    <row r="43" spans="2:9" ht="15" customHeight="1" x14ac:dyDescent="0.2">
      <c r="B43" s="17"/>
      <c r="C43" s="33"/>
      <c r="D43" s="33"/>
      <c r="E43" s="33"/>
      <c r="F43" s="33"/>
      <c r="G43" s="33"/>
      <c r="H43" s="33"/>
      <c r="I43" s="33"/>
    </row>
    <row r="44" spans="2:9" ht="15" customHeight="1" thickBot="1" x14ac:dyDescent="0.25">
      <c r="B44" s="17" t="s">
        <v>138</v>
      </c>
      <c r="C44" s="166">
        <v>-7.8639740392438234E-2</v>
      </c>
      <c r="D44" s="167"/>
      <c r="E44" s="166">
        <v>-0.06</v>
      </c>
      <c r="F44" s="167"/>
      <c r="G44" s="166">
        <v>-0.2</v>
      </c>
      <c r="H44" s="167"/>
      <c r="I44" s="166">
        <v>-0.23</v>
      </c>
    </row>
    <row r="45" spans="2:9" ht="15" customHeight="1" thickTop="1" x14ac:dyDescent="0.2">
      <c r="B45" s="17"/>
      <c r="C45" s="168"/>
      <c r="D45" s="168"/>
      <c r="E45" s="168"/>
      <c r="F45" s="167"/>
      <c r="G45" s="168"/>
      <c r="H45" s="168"/>
      <c r="I45" s="168"/>
    </row>
    <row r="46" spans="2:9" ht="15" customHeight="1" x14ac:dyDescent="0.2">
      <c r="B46" s="17" t="s">
        <v>12</v>
      </c>
      <c r="C46" s="169"/>
      <c r="D46" s="169"/>
      <c r="E46" s="169"/>
      <c r="F46" s="170"/>
      <c r="G46" s="169"/>
      <c r="H46" s="169"/>
      <c r="I46" s="169"/>
    </row>
    <row r="47" spans="2:9" ht="15" customHeight="1" thickBot="1" x14ac:dyDescent="0.25">
      <c r="B47" s="17" t="s">
        <v>137</v>
      </c>
      <c r="C47" s="171">
        <v>60580</v>
      </c>
      <c r="D47" s="172"/>
      <c r="E47" s="171">
        <v>54554</v>
      </c>
      <c r="F47" s="172"/>
      <c r="G47" s="171">
        <v>60103</v>
      </c>
      <c r="H47" s="172"/>
      <c r="I47" s="171">
        <v>54389</v>
      </c>
    </row>
    <row r="48" spans="2:9" ht="12.75" customHeight="1" thickTop="1" x14ac:dyDescent="0.2"/>
    <row r="49" spans="3:7" ht="12.75" customHeight="1" x14ac:dyDescent="0.2">
      <c r="C49" s="126"/>
      <c r="G49" s="126"/>
    </row>
    <row r="50" spans="3:7" ht="12.75" customHeight="1" x14ac:dyDescent="0.2"/>
    <row r="51" spans="3:7" ht="12.75" customHeight="1" x14ac:dyDescent="0.2"/>
    <row r="52" spans="3:7" ht="12.75" customHeight="1" x14ac:dyDescent="0.2"/>
    <row r="53" spans="3:7" ht="12.75" customHeight="1" x14ac:dyDescent="0.2"/>
    <row r="54" spans="3:7" ht="12.75" customHeight="1" x14ac:dyDescent="0.2"/>
    <row r="55" spans="3:7" ht="12.75" customHeight="1" x14ac:dyDescent="0.2"/>
    <row r="56" spans="3:7" ht="12.75" customHeight="1" x14ac:dyDescent="0.2"/>
    <row r="57" spans="3:7" ht="12.75" customHeight="1" x14ac:dyDescent="0.2"/>
    <row r="58" spans="3:7" ht="12.75" customHeight="1" x14ac:dyDescent="0.2"/>
    <row r="59" spans="3:7" ht="12.75" customHeight="1" x14ac:dyDescent="0.2"/>
    <row r="60" spans="3:7" ht="12.75" customHeight="1" x14ac:dyDescent="0.2"/>
    <row r="61" spans="3:7" ht="12.75" customHeight="1" x14ac:dyDescent="0.2"/>
    <row r="62" spans="3:7" ht="12.75" customHeight="1" x14ac:dyDescent="0.2"/>
    <row r="63" spans="3:7" ht="12.75" customHeight="1" x14ac:dyDescent="0.2"/>
    <row r="64" spans="3:7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</sheetData>
  <mergeCells count="8">
    <mergeCell ref="B2:I2"/>
    <mergeCell ref="B4:I4"/>
    <mergeCell ref="B6:I6"/>
    <mergeCell ref="G9:I9"/>
    <mergeCell ref="G10:I10"/>
    <mergeCell ref="B9:B10"/>
    <mergeCell ref="C9:E9"/>
    <mergeCell ref="C10:E10"/>
  </mergeCells>
  <printOptions horizontalCentered="1"/>
  <pageMargins left="0.25" right="0.25" top="0.75" bottom="0.75" header="0.3" footer="0.3"/>
  <pageSetup scale="86" orientation="portrait" r:id="rId1"/>
  <headerFooter alignWithMargins="0">
    <oddFooter>&amp;L&amp;8&amp;Z&amp;F&amp;R&amp;8&amp;A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B1:I47"/>
  <sheetViews>
    <sheetView showGridLines="0" zoomScale="80" zoomScaleNormal="80" workbookViewId="0">
      <pane ySplit="12" topLeftCell="A13" activePane="bottomLeft" state="frozen"/>
      <selection activeCell="K22" sqref="K22"/>
      <selection pane="bottomLeft" activeCell="B38" sqref="B38"/>
    </sheetView>
  </sheetViews>
  <sheetFormatPr defaultColWidth="9.140625" defaultRowHeight="12.75" x14ac:dyDescent="0.2"/>
  <cols>
    <col min="1" max="1" width="9.140625" style="2"/>
    <col min="2" max="2" width="45.7109375" style="2" bestFit="1" customWidth="1"/>
    <col min="3" max="3" width="12.42578125" style="2" bestFit="1" customWidth="1"/>
    <col min="4" max="4" width="4.7109375" style="2" customWidth="1"/>
    <col min="5" max="5" width="11.5703125" style="2" bestFit="1" customWidth="1"/>
    <col min="6" max="6" width="9.140625" style="2" customWidth="1"/>
    <col min="7" max="7" width="11.42578125" style="2" bestFit="1" customWidth="1"/>
    <col min="8" max="8" width="9.140625" style="2"/>
    <col min="9" max="9" width="11.42578125" style="2" bestFit="1" customWidth="1"/>
    <col min="10" max="16384" width="9.140625" style="2"/>
  </cols>
  <sheetData>
    <row r="1" spans="2:9" ht="15" customHeight="1" x14ac:dyDescent="0.2"/>
    <row r="2" spans="2:9" ht="15" customHeight="1" x14ac:dyDescent="0.25">
      <c r="B2" s="253" t="s">
        <v>0</v>
      </c>
      <c r="C2" s="253"/>
      <c r="D2" s="253"/>
      <c r="E2" s="253"/>
      <c r="F2" s="253"/>
      <c r="G2" s="253"/>
      <c r="H2" s="253"/>
      <c r="I2" s="253"/>
    </row>
    <row r="3" spans="2:9" ht="15" customHeight="1" x14ac:dyDescent="0.25">
      <c r="B3" s="101"/>
      <c r="C3" s="102"/>
      <c r="D3" s="102"/>
      <c r="E3" s="5"/>
    </row>
    <row r="4" spans="2:9" ht="15" customHeight="1" x14ac:dyDescent="0.25">
      <c r="B4" s="254" t="s">
        <v>52</v>
      </c>
      <c r="C4" s="254"/>
      <c r="D4" s="254"/>
      <c r="E4" s="254"/>
      <c r="F4" s="254"/>
      <c r="G4" s="254"/>
      <c r="H4" s="254"/>
      <c r="I4" s="254"/>
    </row>
    <row r="5" spans="2:9" ht="15" customHeight="1" x14ac:dyDescent="0.25">
      <c r="B5" s="101"/>
      <c r="C5" s="102"/>
      <c r="D5" s="102"/>
      <c r="E5" s="5"/>
    </row>
    <row r="6" spans="2:9" ht="15" customHeight="1" x14ac:dyDescent="0.2">
      <c r="B6" s="255" t="s">
        <v>96</v>
      </c>
      <c r="C6" s="255"/>
      <c r="D6" s="255"/>
      <c r="E6" s="255"/>
      <c r="F6" s="255"/>
      <c r="G6" s="255"/>
      <c r="H6" s="255"/>
      <c r="I6" s="255"/>
    </row>
    <row r="7" spans="2:9" ht="15" customHeight="1" x14ac:dyDescent="0.2">
      <c r="B7" s="117"/>
      <c r="C7" s="117"/>
      <c r="D7" s="117"/>
      <c r="E7" s="117"/>
      <c r="F7" s="117"/>
    </row>
    <row r="8" spans="2:9" ht="15" customHeight="1" x14ac:dyDescent="0.2">
      <c r="E8" s="193"/>
    </row>
    <row r="9" spans="2:9" ht="15" customHeight="1" x14ac:dyDescent="0.2">
      <c r="B9" s="100"/>
      <c r="C9" s="256" t="s">
        <v>2</v>
      </c>
      <c r="D9" s="256"/>
      <c r="E9" s="256"/>
      <c r="F9" s="9"/>
      <c r="G9" s="256" t="s">
        <v>159</v>
      </c>
      <c r="H9" s="256"/>
      <c r="I9" s="256"/>
    </row>
    <row r="10" spans="2:9" ht="15" customHeight="1" x14ac:dyDescent="0.2">
      <c r="B10" s="143"/>
      <c r="C10" s="257" t="s">
        <v>158</v>
      </c>
      <c r="D10" s="257"/>
      <c r="E10" s="257"/>
      <c r="F10" s="9"/>
      <c r="G10" s="257" t="s">
        <v>158</v>
      </c>
      <c r="H10" s="257"/>
      <c r="I10" s="257"/>
    </row>
    <row r="11" spans="2:9" ht="15" customHeight="1" x14ac:dyDescent="0.2">
      <c r="B11" s="143" t="s">
        <v>3</v>
      </c>
      <c r="C11" s="11">
        <v>2020</v>
      </c>
      <c r="D11" s="12"/>
      <c r="E11" s="11">
        <v>2019</v>
      </c>
      <c r="F11" s="12"/>
      <c r="G11" s="11">
        <v>2020</v>
      </c>
      <c r="H11" s="12"/>
      <c r="I11" s="11">
        <v>2019</v>
      </c>
    </row>
    <row r="12" spans="2:9" ht="15" customHeight="1" x14ac:dyDescent="0.2">
      <c r="B12" s="143"/>
      <c r="C12" s="13" t="s">
        <v>4</v>
      </c>
      <c r="D12" s="13"/>
      <c r="E12" s="13" t="s">
        <v>4</v>
      </c>
      <c r="G12" s="13" t="s">
        <v>4</v>
      </c>
      <c r="H12" s="13"/>
      <c r="I12" s="13" t="s">
        <v>4</v>
      </c>
    </row>
    <row r="13" spans="2:9" ht="15" customHeight="1" x14ac:dyDescent="0.2">
      <c r="B13" s="100"/>
      <c r="C13" s="15"/>
      <c r="D13" s="15"/>
      <c r="E13" s="15"/>
      <c r="G13" s="15"/>
      <c r="H13" s="15"/>
      <c r="I13" s="15"/>
    </row>
    <row r="14" spans="2:9" s="60" customFormat="1" ht="15" customHeight="1" x14ac:dyDescent="0.2">
      <c r="B14" s="103" t="s">
        <v>111</v>
      </c>
      <c r="C14" s="173">
        <v>5322</v>
      </c>
      <c r="E14" s="173">
        <v>5784</v>
      </c>
      <c r="G14" s="173">
        <v>16776</v>
      </c>
      <c r="I14" s="173">
        <v>17361</v>
      </c>
    </row>
    <row r="15" spans="2:9" s="60" customFormat="1" ht="15" customHeight="1" x14ac:dyDescent="0.2">
      <c r="B15" s="103" t="s">
        <v>112</v>
      </c>
      <c r="C15" s="174">
        <v>0.5839368005266623</v>
      </c>
      <c r="D15" s="174"/>
      <c r="E15" s="174">
        <v>0.60909856781802862</v>
      </c>
      <c r="G15" s="174">
        <v>0.60034354423131975</v>
      </c>
      <c r="H15" s="174"/>
      <c r="I15" s="174">
        <v>0.60151756635021825</v>
      </c>
    </row>
    <row r="16" spans="2:9" s="60" customFormat="1" ht="15" customHeight="1" x14ac:dyDescent="0.2">
      <c r="B16" s="103" t="s">
        <v>113</v>
      </c>
      <c r="C16" s="43"/>
      <c r="E16" s="43"/>
      <c r="G16" s="43"/>
      <c r="I16" s="43"/>
    </row>
    <row r="17" spans="2:9" s="60" customFormat="1" ht="15" customHeight="1" x14ac:dyDescent="0.2">
      <c r="B17" s="103" t="s">
        <v>117</v>
      </c>
      <c r="C17" s="175">
        <v>21</v>
      </c>
      <c r="D17" s="135"/>
      <c r="E17" s="175">
        <v>36</v>
      </c>
      <c r="F17" s="135"/>
      <c r="G17" s="175">
        <v>85.270702599729489</v>
      </c>
      <c r="H17" s="135"/>
      <c r="I17" s="175">
        <v>98</v>
      </c>
    </row>
    <row r="18" spans="2:9" s="60" customFormat="1" ht="15" x14ac:dyDescent="0.2">
      <c r="B18" s="103" t="s">
        <v>41</v>
      </c>
      <c r="C18" s="175">
        <v>673.43224189136265</v>
      </c>
      <c r="D18" s="135"/>
      <c r="E18" s="175">
        <v>758.202</v>
      </c>
      <c r="F18" s="135"/>
      <c r="G18" s="175">
        <v>1697.6375028257335</v>
      </c>
      <c r="H18" s="135"/>
      <c r="I18" s="175">
        <v>2364.2020000000002</v>
      </c>
    </row>
    <row r="19" spans="2:9" s="60" customFormat="1" ht="15" customHeight="1" x14ac:dyDescent="0.2">
      <c r="B19" s="103" t="s">
        <v>114</v>
      </c>
      <c r="C19" s="176">
        <v>6016.4322418913625</v>
      </c>
      <c r="E19" s="176">
        <v>6578.2020000000002</v>
      </c>
      <c r="G19" s="176">
        <v>18558.908205425461</v>
      </c>
      <c r="I19" s="176">
        <v>19823.202000000001</v>
      </c>
    </row>
    <row r="20" spans="2:9" s="60" customFormat="1" ht="15" customHeight="1" x14ac:dyDescent="0.2">
      <c r="B20" s="103" t="s">
        <v>115</v>
      </c>
      <c r="C20" s="177">
        <v>0.66013081433962728</v>
      </c>
      <c r="E20" s="174">
        <v>0.69273399326032015</v>
      </c>
      <c r="G20" s="177">
        <v>0.66414644307992632</v>
      </c>
      <c r="I20" s="174">
        <v>0.68682703901323539</v>
      </c>
    </row>
    <row r="21" spans="2:9" s="60" customFormat="1" ht="15" customHeight="1" x14ac:dyDescent="0.2">
      <c r="B21" s="103"/>
      <c r="C21" s="43"/>
      <c r="E21" s="43"/>
      <c r="G21" s="43"/>
      <c r="I21" s="43"/>
    </row>
    <row r="22" spans="2:9" s="60" customFormat="1" ht="15" customHeight="1" x14ac:dyDescent="0.2">
      <c r="B22" s="103" t="s">
        <v>53</v>
      </c>
      <c r="C22" s="178">
        <v>-4690.3022845436535</v>
      </c>
      <c r="E22" s="178">
        <v>-3243</v>
      </c>
      <c r="G22" s="178">
        <v>-11603.4512881875</v>
      </c>
      <c r="I22" s="178">
        <v>-12416</v>
      </c>
    </row>
    <row r="23" spans="2:9" s="60" customFormat="1" ht="15" customHeight="1" x14ac:dyDescent="0.2">
      <c r="B23" s="103" t="s">
        <v>113</v>
      </c>
      <c r="C23" s="43"/>
      <c r="E23" s="43"/>
      <c r="G23" s="43"/>
      <c r="I23" s="43"/>
    </row>
    <row r="24" spans="2:9" s="60" customFormat="1" ht="15" customHeight="1" x14ac:dyDescent="0.2">
      <c r="B24" s="103" t="s">
        <v>117</v>
      </c>
      <c r="C24" s="175">
        <v>724</v>
      </c>
      <c r="D24" s="135"/>
      <c r="E24" s="175">
        <v>419.37864236286555</v>
      </c>
      <c r="F24" s="135"/>
      <c r="G24" s="175">
        <v>1876.3296818501344</v>
      </c>
      <c r="H24" s="135"/>
      <c r="I24" s="175">
        <v>1002.3786423628655</v>
      </c>
    </row>
    <row r="25" spans="2:9" s="60" customFormat="1" ht="15" x14ac:dyDescent="0.2">
      <c r="B25" s="103" t="s">
        <v>41</v>
      </c>
      <c r="C25" s="175">
        <v>788.16346173076749</v>
      </c>
      <c r="D25" s="135"/>
      <c r="E25" s="175">
        <v>884.96199999999999</v>
      </c>
      <c r="F25" s="135"/>
      <c r="G25" s="175">
        <v>2070.7054500157046</v>
      </c>
      <c r="H25" s="135"/>
      <c r="I25" s="175">
        <v>2735.9620000000004</v>
      </c>
    </row>
    <row r="26" spans="2:9" s="60" customFormat="1" ht="15" customHeight="1" x14ac:dyDescent="0.2">
      <c r="B26" s="103" t="s">
        <v>161</v>
      </c>
      <c r="C26" s="175">
        <v>535.54367625042823</v>
      </c>
      <c r="D26" s="135"/>
      <c r="E26" s="175">
        <v>-1118</v>
      </c>
      <c r="F26" s="135"/>
      <c r="G26" s="175">
        <v>-1066.7342230258694</v>
      </c>
      <c r="H26" s="135"/>
      <c r="I26" s="175">
        <v>-2510</v>
      </c>
    </row>
    <row r="27" spans="2:9" s="60" customFormat="1" ht="15" customHeight="1" x14ac:dyDescent="0.2">
      <c r="B27" s="103" t="s">
        <v>145</v>
      </c>
      <c r="C27" s="175">
        <v>0</v>
      </c>
      <c r="D27" s="135"/>
      <c r="E27" s="175">
        <v>0</v>
      </c>
      <c r="F27" s="135"/>
      <c r="G27" s="175">
        <v>0</v>
      </c>
      <c r="H27" s="135"/>
      <c r="I27" s="175">
        <v>0</v>
      </c>
    </row>
    <row r="28" spans="2:9" s="60" customFormat="1" ht="15" customHeight="1" x14ac:dyDescent="0.2">
      <c r="B28" s="103" t="s">
        <v>56</v>
      </c>
      <c r="C28" s="176">
        <v>-2642.595146562458</v>
      </c>
      <c r="E28" s="176">
        <v>-3056.6593576371347</v>
      </c>
      <c r="G28" s="176">
        <v>-8723.1503793475295</v>
      </c>
      <c r="I28" s="176">
        <v>-11187.659357637134</v>
      </c>
    </row>
    <row r="29" spans="2:9" s="60" customFormat="1" ht="15" customHeight="1" x14ac:dyDescent="0.2">
      <c r="B29" s="103"/>
      <c r="C29" s="43"/>
      <c r="E29" s="43"/>
      <c r="G29" s="43"/>
      <c r="I29" s="43"/>
    </row>
    <row r="30" spans="2:9" s="60" customFormat="1" ht="15" customHeight="1" x14ac:dyDescent="0.2">
      <c r="B30" s="103" t="s">
        <v>57</v>
      </c>
      <c r="C30" s="178">
        <v>-4891.8260591685876</v>
      </c>
      <c r="E30" s="178">
        <v>-3530</v>
      </c>
      <c r="G30" s="178">
        <v>-12256.757765632459</v>
      </c>
      <c r="I30" s="178">
        <v>-12679</v>
      </c>
    </row>
    <row r="31" spans="2:9" s="60" customFormat="1" ht="15" customHeight="1" x14ac:dyDescent="0.2">
      <c r="B31" s="103" t="s">
        <v>113</v>
      </c>
      <c r="C31" s="43"/>
      <c r="E31" s="43"/>
      <c r="G31" s="43"/>
      <c r="I31" s="43"/>
    </row>
    <row r="32" spans="2:9" s="60" customFormat="1" ht="15" customHeight="1" x14ac:dyDescent="0.2">
      <c r="B32" s="103" t="s">
        <v>117</v>
      </c>
      <c r="C32" s="175">
        <v>724</v>
      </c>
      <c r="D32" s="135"/>
      <c r="E32" s="175">
        <v>419.37864236286555</v>
      </c>
      <c r="F32" s="135"/>
      <c r="G32" s="175">
        <v>1876.3296818501344</v>
      </c>
      <c r="H32" s="135"/>
      <c r="I32" s="175">
        <v>1002.3786423628655</v>
      </c>
    </row>
    <row r="33" spans="2:9" s="60" customFormat="1" ht="15" x14ac:dyDescent="0.2">
      <c r="B33" s="103" t="s">
        <v>41</v>
      </c>
      <c r="C33" s="175">
        <v>788.16346173076749</v>
      </c>
      <c r="D33" s="135"/>
      <c r="E33" s="175">
        <v>884.96199999999999</v>
      </c>
      <c r="F33" s="135"/>
      <c r="G33" s="175">
        <v>2070.7054500157046</v>
      </c>
      <c r="H33" s="135"/>
      <c r="I33" s="175">
        <v>2735.9620000000004</v>
      </c>
    </row>
    <row r="34" spans="2:9" s="60" customFormat="1" ht="15" customHeight="1" x14ac:dyDescent="0.2">
      <c r="B34" s="67" t="s">
        <v>118</v>
      </c>
      <c r="C34" s="175">
        <v>0</v>
      </c>
      <c r="D34" s="135"/>
      <c r="E34" s="175">
        <v>0</v>
      </c>
      <c r="F34" s="135"/>
      <c r="G34" s="175">
        <v>0</v>
      </c>
      <c r="H34" s="135"/>
      <c r="I34" s="175">
        <v>0</v>
      </c>
    </row>
    <row r="35" spans="2:9" s="60" customFormat="1" ht="15" customHeight="1" x14ac:dyDescent="0.2">
      <c r="B35" s="44" t="s">
        <v>119</v>
      </c>
      <c r="C35" s="175">
        <v>-47.946997282141382</v>
      </c>
      <c r="D35" s="135"/>
      <c r="E35" s="175">
        <v>-54.92</v>
      </c>
      <c r="F35" s="135"/>
      <c r="G35" s="175">
        <v>-144.22274719011835</v>
      </c>
      <c r="H35" s="135"/>
      <c r="I35" s="175">
        <v>-169.92000000000002</v>
      </c>
    </row>
    <row r="36" spans="2:9" s="60" customFormat="1" ht="15" customHeight="1" x14ac:dyDescent="0.2">
      <c r="B36" s="103" t="s">
        <v>120</v>
      </c>
      <c r="C36" s="175">
        <v>0</v>
      </c>
      <c r="D36" s="135"/>
      <c r="E36" s="175">
        <v>0</v>
      </c>
      <c r="F36" s="135"/>
      <c r="G36" s="175">
        <v>0</v>
      </c>
      <c r="H36" s="135"/>
      <c r="I36" s="175">
        <v>-256</v>
      </c>
    </row>
    <row r="37" spans="2:9" s="60" customFormat="1" ht="15" customHeight="1" x14ac:dyDescent="0.2">
      <c r="B37" s="103" t="s">
        <v>145</v>
      </c>
      <c r="C37" s="175">
        <v>0</v>
      </c>
      <c r="D37" s="135"/>
      <c r="E37" s="175">
        <v>0</v>
      </c>
      <c r="F37" s="135"/>
      <c r="G37" s="175">
        <v>0</v>
      </c>
      <c r="H37" s="135"/>
      <c r="I37" s="175">
        <v>0</v>
      </c>
    </row>
    <row r="38" spans="2:9" s="60" customFormat="1" ht="15" customHeight="1" x14ac:dyDescent="0.2">
      <c r="B38" s="103" t="s">
        <v>161</v>
      </c>
      <c r="C38" s="179">
        <v>531.37111937554812</v>
      </c>
      <c r="D38" s="135"/>
      <c r="E38" s="179">
        <v>-1168.922</v>
      </c>
      <c r="F38" s="135"/>
      <c r="G38" s="179">
        <v>-1126.065589764454</v>
      </c>
      <c r="H38" s="135"/>
      <c r="I38" s="179">
        <v>-2626.922</v>
      </c>
    </row>
    <row r="39" spans="2:9" s="60" customFormat="1" ht="15" customHeight="1" x14ac:dyDescent="0.2">
      <c r="B39" s="103" t="s">
        <v>59</v>
      </c>
      <c r="C39" s="173">
        <v>-2896.2384753444135</v>
      </c>
      <c r="E39" s="173">
        <v>-3449.5013576371348</v>
      </c>
      <c r="G39" s="173">
        <v>-9580.0109707211923</v>
      </c>
      <c r="I39" s="173">
        <v>-11993.501357637135</v>
      </c>
    </row>
    <row r="40" spans="2:9" s="60" customFormat="1" ht="15" customHeight="1" x14ac:dyDescent="0.2">
      <c r="B40" s="103"/>
      <c r="C40" s="43"/>
      <c r="E40" s="43"/>
      <c r="G40" s="43"/>
      <c r="I40" s="43"/>
    </row>
    <row r="41" spans="2:9" s="60" customFormat="1" ht="15" customHeight="1" x14ac:dyDescent="0.2">
      <c r="B41" s="103" t="s">
        <v>121</v>
      </c>
      <c r="C41" s="173">
        <v>-2896.2384753444135</v>
      </c>
      <c r="E41" s="173">
        <v>-3449.5013576371348</v>
      </c>
      <c r="G41" s="173">
        <v>-9580.0109707211923</v>
      </c>
      <c r="I41" s="173">
        <v>-11993.501357637135</v>
      </c>
    </row>
    <row r="42" spans="2:9" s="60" customFormat="1" ht="15" customHeight="1" x14ac:dyDescent="0.2">
      <c r="B42" s="103" t="s">
        <v>122</v>
      </c>
      <c r="C42" s="180">
        <v>-0.05</v>
      </c>
      <c r="E42" s="180">
        <v>-0.06</v>
      </c>
      <c r="G42" s="180">
        <v>-0.16</v>
      </c>
      <c r="I42" s="180">
        <v>-0.22</v>
      </c>
    </row>
    <row r="43" spans="2:9" s="60" customFormat="1" ht="15" customHeight="1" x14ac:dyDescent="0.2">
      <c r="B43" s="103"/>
      <c r="C43" s="43"/>
      <c r="E43" s="43"/>
      <c r="G43" s="43"/>
      <c r="I43" s="43"/>
    </row>
    <row r="44" spans="2:9" s="60" customFormat="1" ht="15" customHeight="1" x14ac:dyDescent="0.2">
      <c r="B44" s="103" t="s">
        <v>123</v>
      </c>
      <c r="C44" s="43"/>
      <c r="E44" s="43"/>
      <c r="G44" s="43"/>
      <c r="I44" s="43"/>
    </row>
    <row r="45" spans="2:9" s="60" customFormat="1" ht="15" customHeight="1" x14ac:dyDescent="0.2">
      <c r="B45" s="103" t="s">
        <v>124</v>
      </c>
      <c r="C45" s="178">
        <v>60579.803575688551</v>
      </c>
      <c r="E45" s="178">
        <v>54554</v>
      </c>
      <c r="G45" s="178">
        <v>60103.182824181116</v>
      </c>
      <c r="I45" s="178">
        <v>54389</v>
      </c>
    </row>
    <row r="46" spans="2:9" ht="15" customHeight="1" x14ac:dyDescent="0.2"/>
    <row r="47" spans="2:9" ht="18" x14ac:dyDescent="0.2">
      <c r="B47" s="149"/>
      <c r="C47" s="71"/>
    </row>
  </sheetData>
  <mergeCells count="7">
    <mergeCell ref="G9:I9"/>
    <mergeCell ref="G10:I10"/>
    <mergeCell ref="C10:E10"/>
    <mergeCell ref="C9:E9"/>
    <mergeCell ref="B2:I2"/>
    <mergeCell ref="B4:I4"/>
    <mergeCell ref="B6:I6"/>
  </mergeCells>
  <printOptions horizontalCentered="1"/>
  <pageMargins left="0.25" right="0.25" top="0.75" bottom="0.75" header="0.3" footer="0.3"/>
  <pageSetup scale="90" fitToHeight="0" orientation="portrait" r:id="rId1"/>
  <headerFooter alignWithMargins="0">
    <oddFooter>&amp;L&amp;8&amp;Z&amp;F&amp;R&amp;8&amp;A</oddFooter>
  </headerFooter>
  <ignoredErrors>
    <ignoredError sqref="F10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N73"/>
  <sheetViews>
    <sheetView showGridLines="0" zoomScaleNormal="100" workbookViewId="0">
      <pane ySplit="11" topLeftCell="A12" activePane="bottomLeft" state="frozen"/>
      <selection activeCell="B6" sqref="B6:E6"/>
      <selection pane="bottomLeft" sqref="A1:F1048576"/>
    </sheetView>
  </sheetViews>
  <sheetFormatPr defaultColWidth="9.140625" defaultRowHeight="12.75" x14ac:dyDescent="0.2"/>
  <cols>
    <col min="1" max="1" width="9.140625" style="2"/>
    <col min="2" max="2" width="92.28515625" style="2" bestFit="1" customWidth="1"/>
    <col min="3" max="3" width="23.5703125" style="2" customWidth="1"/>
    <col min="4" max="4" width="4.7109375" style="2" customWidth="1"/>
    <col min="5" max="5" width="22.28515625" style="2" customWidth="1"/>
    <col min="6" max="6" width="8.5703125" style="2" customWidth="1"/>
    <col min="7" max="7" width="20.28515625" style="2" customWidth="1"/>
    <col min="8" max="8" width="5.28515625" style="2" customWidth="1"/>
    <col min="9" max="9" width="23.7109375" style="2" customWidth="1"/>
    <col min="10" max="16384" width="9.140625" style="2"/>
  </cols>
  <sheetData>
    <row r="1" spans="2:9" ht="15" customHeight="1" x14ac:dyDescent="0.2"/>
    <row r="2" spans="2:9" ht="15" customHeight="1" x14ac:dyDescent="0.25">
      <c r="B2" s="254" t="s">
        <v>0</v>
      </c>
      <c r="C2" s="254"/>
      <c r="D2" s="254"/>
      <c r="E2" s="254"/>
    </row>
    <row r="3" spans="2:9" ht="15" customHeight="1" x14ac:dyDescent="0.25">
      <c r="B3" s="3"/>
      <c r="C3" s="4"/>
      <c r="D3" s="4"/>
      <c r="E3" s="5"/>
    </row>
    <row r="4" spans="2:9" ht="15" customHeight="1" x14ac:dyDescent="0.25">
      <c r="B4" s="254" t="s">
        <v>52</v>
      </c>
      <c r="C4" s="254"/>
      <c r="D4" s="254"/>
      <c r="E4" s="254"/>
    </row>
    <row r="5" spans="2:9" ht="15" customHeight="1" x14ac:dyDescent="0.25">
      <c r="B5" s="3"/>
      <c r="C5" s="4"/>
      <c r="D5" s="4"/>
      <c r="E5" s="5"/>
    </row>
    <row r="6" spans="2:9" ht="15" customHeight="1" x14ac:dyDescent="0.2">
      <c r="B6" s="255" t="s">
        <v>97</v>
      </c>
      <c r="C6" s="255"/>
      <c r="D6" s="255"/>
      <c r="E6" s="255"/>
    </row>
    <row r="7" spans="2:9" ht="15" customHeight="1" x14ac:dyDescent="0.2"/>
    <row r="8" spans="2:9" ht="15" customHeight="1" x14ac:dyDescent="0.2">
      <c r="B8" s="10"/>
      <c r="C8" s="256" t="s">
        <v>2</v>
      </c>
      <c r="D8" s="256"/>
      <c r="E8" s="256"/>
      <c r="F8" s="9"/>
      <c r="G8" s="256" t="s">
        <v>2</v>
      </c>
      <c r="H8" s="256"/>
      <c r="I8" s="256"/>
    </row>
    <row r="9" spans="2:9" ht="15" customHeight="1" x14ac:dyDescent="0.2">
      <c r="B9" s="10"/>
      <c r="C9" s="257" t="s">
        <v>103</v>
      </c>
      <c r="D9" s="257"/>
      <c r="E9" s="259"/>
      <c r="F9" s="9"/>
      <c r="G9" s="257" t="s">
        <v>103</v>
      </c>
      <c r="H9" s="257"/>
      <c r="I9" s="259"/>
    </row>
    <row r="10" spans="2:9" ht="15" customHeight="1" x14ac:dyDescent="0.2">
      <c r="B10" s="10" t="s">
        <v>3</v>
      </c>
      <c r="C10" s="11">
        <v>2019</v>
      </c>
      <c r="D10" s="12"/>
      <c r="E10" s="11">
        <v>2018</v>
      </c>
      <c r="F10" s="12"/>
      <c r="G10" s="11">
        <v>2019</v>
      </c>
      <c r="H10" s="12"/>
      <c r="I10" s="11">
        <v>2018</v>
      </c>
    </row>
    <row r="11" spans="2:9" ht="15" customHeight="1" x14ac:dyDescent="0.2">
      <c r="B11" s="10"/>
      <c r="C11" s="13" t="s">
        <v>4</v>
      </c>
      <c r="D11" s="13"/>
      <c r="E11" s="13" t="s">
        <v>4</v>
      </c>
      <c r="G11" s="13" t="s">
        <v>4</v>
      </c>
      <c r="H11" s="13"/>
      <c r="I11" s="13" t="s">
        <v>4</v>
      </c>
    </row>
    <row r="12" spans="2:9" ht="15" customHeight="1" x14ac:dyDescent="0.2">
      <c r="B12" s="10"/>
      <c r="C12" s="15"/>
      <c r="D12" s="15"/>
      <c r="E12" s="15"/>
    </row>
    <row r="13" spans="2:9" ht="15" customHeight="1" x14ac:dyDescent="0.2">
      <c r="B13" s="44" t="s">
        <v>53</v>
      </c>
      <c r="C13" s="64">
        <v>-4810</v>
      </c>
      <c r="D13" s="46"/>
      <c r="E13" s="65">
        <v>-5284</v>
      </c>
      <c r="G13" s="64">
        <v>-4810</v>
      </c>
      <c r="H13" s="46"/>
      <c r="I13" s="65">
        <v>-5284</v>
      </c>
    </row>
    <row r="14" spans="2:9" ht="15" customHeight="1" x14ac:dyDescent="0.2">
      <c r="B14" s="44" t="s">
        <v>54</v>
      </c>
      <c r="C14" s="66">
        <v>269</v>
      </c>
      <c r="D14" s="48"/>
      <c r="E14" s="66">
        <v>323</v>
      </c>
      <c r="G14" s="66">
        <v>269</v>
      </c>
      <c r="H14" s="48"/>
      <c r="I14" s="66">
        <v>323</v>
      </c>
    </row>
    <row r="15" spans="2:9" ht="15" customHeight="1" x14ac:dyDescent="0.2">
      <c r="B15" s="44" t="s">
        <v>55</v>
      </c>
      <c r="C15" s="66">
        <v>963</v>
      </c>
      <c r="D15" s="53"/>
      <c r="E15" s="66">
        <v>1009</v>
      </c>
      <c r="G15" s="66">
        <v>963</v>
      </c>
      <c r="H15" s="53"/>
      <c r="I15" s="66">
        <v>1009</v>
      </c>
    </row>
    <row r="16" spans="2:9" ht="15" customHeight="1" x14ac:dyDescent="0.2">
      <c r="B16" s="67" t="s">
        <v>74</v>
      </c>
      <c r="C16" s="49">
        <v>-742</v>
      </c>
      <c r="D16" s="53"/>
      <c r="E16" s="49">
        <v>-877</v>
      </c>
      <c r="G16" s="49">
        <v>-742</v>
      </c>
      <c r="H16" s="53"/>
      <c r="I16" s="49">
        <v>-877</v>
      </c>
    </row>
    <row r="17" spans="2:14" ht="15" customHeight="1" thickBot="1" x14ac:dyDescent="0.25">
      <c r="B17" s="44" t="s">
        <v>56</v>
      </c>
      <c r="C17" s="68">
        <v>-4320</v>
      </c>
      <c r="D17" s="64"/>
      <c r="E17" s="68">
        <v>-4829</v>
      </c>
      <c r="G17" s="68">
        <v>-4320</v>
      </c>
      <c r="H17" s="64"/>
      <c r="I17" s="68">
        <v>-4829</v>
      </c>
    </row>
    <row r="18" spans="2:14" ht="15" customHeight="1" thickTop="1" x14ac:dyDescent="0.2">
      <c r="B18" s="44"/>
      <c r="C18" s="48"/>
      <c r="D18" s="48"/>
      <c r="E18" s="66"/>
      <c r="G18" s="48"/>
      <c r="H18" s="48"/>
      <c r="I18" s="66"/>
    </row>
    <row r="19" spans="2:14" ht="15" customHeight="1" x14ac:dyDescent="0.2">
      <c r="B19" s="44" t="s">
        <v>57</v>
      </c>
      <c r="C19" s="64">
        <v>-4576</v>
      </c>
      <c r="D19" s="46"/>
      <c r="E19" s="65">
        <v>-5236</v>
      </c>
      <c r="G19" s="64">
        <v>-4576</v>
      </c>
      <c r="H19" s="46"/>
      <c r="I19" s="65">
        <v>-5236</v>
      </c>
    </row>
    <row r="20" spans="2:14" ht="15" customHeight="1" x14ac:dyDescent="0.2">
      <c r="B20" s="44" t="s">
        <v>54</v>
      </c>
      <c r="C20" s="48">
        <v>269</v>
      </c>
      <c r="D20" s="48"/>
      <c r="E20" s="66">
        <v>323</v>
      </c>
      <c r="G20" s="48">
        <v>269</v>
      </c>
      <c r="H20" s="48"/>
      <c r="I20" s="66">
        <v>323</v>
      </c>
      <c r="N20" s="2" t="s">
        <v>94</v>
      </c>
    </row>
    <row r="21" spans="2:14" s="6" customFormat="1" ht="15" customHeight="1" x14ac:dyDescent="0.2">
      <c r="B21" s="44" t="s">
        <v>55</v>
      </c>
      <c r="C21" s="48">
        <v>963</v>
      </c>
      <c r="D21" s="48"/>
      <c r="E21" s="66">
        <v>1009</v>
      </c>
      <c r="G21" s="48">
        <v>963</v>
      </c>
      <c r="H21" s="48"/>
      <c r="I21" s="66">
        <v>1009</v>
      </c>
    </row>
    <row r="22" spans="2:14" s="6" customFormat="1" ht="15" customHeight="1" x14ac:dyDescent="0.2">
      <c r="B22" s="67" t="s">
        <v>75</v>
      </c>
      <c r="C22" s="48">
        <v>0</v>
      </c>
      <c r="D22" s="48"/>
      <c r="E22" s="66">
        <v>27</v>
      </c>
      <c r="G22" s="48">
        <v>0</v>
      </c>
      <c r="H22" s="48"/>
      <c r="I22" s="66">
        <v>27</v>
      </c>
    </row>
    <row r="23" spans="2:14" ht="15" customHeight="1" x14ac:dyDescent="0.2">
      <c r="B23" s="44" t="s">
        <v>58</v>
      </c>
      <c r="C23" s="48">
        <v>-57</v>
      </c>
      <c r="D23" s="53"/>
      <c r="E23" s="66">
        <v>-64</v>
      </c>
      <c r="G23" s="48">
        <v>-57</v>
      </c>
      <c r="H23" s="53"/>
      <c r="I23" s="66">
        <v>-64</v>
      </c>
    </row>
    <row r="24" spans="2:14" ht="15" customHeight="1" x14ac:dyDescent="0.2">
      <c r="B24" s="67" t="s">
        <v>110</v>
      </c>
      <c r="C24" s="48">
        <v>-256</v>
      </c>
      <c r="D24" s="53"/>
      <c r="E24" s="66">
        <v>0</v>
      </c>
      <c r="G24" s="48">
        <v>-256</v>
      </c>
      <c r="H24" s="53"/>
      <c r="I24" s="66">
        <v>0</v>
      </c>
    </row>
    <row r="25" spans="2:14" ht="15" customHeight="1" x14ac:dyDescent="0.2">
      <c r="B25" s="67" t="s">
        <v>74</v>
      </c>
      <c r="C25" s="48">
        <v>-770</v>
      </c>
      <c r="D25" s="53"/>
      <c r="E25" s="66">
        <v>-877</v>
      </c>
      <c r="G25" s="48">
        <v>-770</v>
      </c>
      <c r="H25" s="53"/>
      <c r="I25" s="66">
        <v>-877</v>
      </c>
    </row>
    <row r="26" spans="2:14" ht="15" customHeight="1" x14ac:dyDescent="0.2">
      <c r="B26" s="67" t="s">
        <v>77</v>
      </c>
      <c r="C26" s="48">
        <v>0</v>
      </c>
      <c r="D26" s="53"/>
      <c r="E26" s="66">
        <v>0</v>
      </c>
      <c r="G26" s="48">
        <v>0</v>
      </c>
      <c r="H26" s="53"/>
      <c r="I26" s="66">
        <v>0</v>
      </c>
    </row>
    <row r="27" spans="2:14" ht="15" customHeight="1" x14ac:dyDescent="0.2">
      <c r="B27" s="91" t="s">
        <v>78</v>
      </c>
      <c r="C27" s="49">
        <v>0</v>
      </c>
      <c r="D27" s="53"/>
      <c r="E27" s="49">
        <v>0</v>
      </c>
      <c r="G27" s="49">
        <v>0</v>
      </c>
      <c r="H27" s="53"/>
      <c r="I27" s="49">
        <v>0</v>
      </c>
    </row>
    <row r="28" spans="2:14" ht="15" customHeight="1" thickBot="1" x14ac:dyDescent="0.25">
      <c r="B28" s="44" t="s">
        <v>59</v>
      </c>
      <c r="C28" s="68">
        <v>-4427</v>
      </c>
      <c r="D28" s="64"/>
      <c r="E28" s="68">
        <v>-4818</v>
      </c>
      <c r="G28" s="68">
        <v>-4427</v>
      </c>
      <c r="H28" s="64"/>
      <c r="I28" s="68">
        <v>-4818</v>
      </c>
    </row>
    <row r="29" spans="2:14" ht="15" customHeight="1" thickTop="1" x14ac:dyDescent="0.2">
      <c r="B29" s="44"/>
      <c r="C29" s="48"/>
      <c r="D29" s="48"/>
      <c r="E29" s="66"/>
      <c r="G29" s="48"/>
      <c r="H29" s="48"/>
      <c r="I29" s="66"/>
    </row>
    <row r="30" spans="2:14" ht="15" customHeight="1" x14ac:dyDescent="0.2">
      <c r="B30" s="44" t="s">
        <v>60</v>
      </c>
      <c r="C30" s="69">
        <v>-8.4463886889270354E-2</v>
      </c>
      <c r="D30" s="70"/>
      <c r="E30" s="69">
        <v>-0.10314125465079688</v>
      </c>
      <c r="F30" s="71"/>
      <c r="G30" s="69">
        <v>-8.4463886889270354E-2</v>
      </c>
      <c r="H30" s="70"/>
      <c r="I30" s="69">
        <v>-0.1</v>
      </c>
    </row>
    <row r="31" spans="2:14" ht="15" customHeight="1" x14ac:dyDescent="0.2">
      <c r="B31" s="44" t="s">
        <v>54</v>
      </c>
      <c r="C31" s="72">
        <v>0</v>
      </c>
      <c r="D31" s="73"/>
      <c r="E31" s="72">
        <v>0.01</v>
      </c>
      <c r="G31" s="72">
        <v>0</v>
      </c>
      <c r="H31" s="73"/>
      <c r="I31" s="72">
        <v>0.01</v>
      </c>
    </row>
    <row r="32" spans="2:14" ht="15" customHeight="1" x14ac:dyDescent="0.2">
      <c r="B32" s="44" t="s">
        <v>55</v>
      </c>
      <c r="C32" s="72">
        <v>0.01</v>
      </c>
      <c r="D32" s="73"/>
      <c r="E32" s="72">
        <v>0.02</v>
      </c>
      <c r="G32" s="72">
        <v>0.01</v>
      </c>
      <c r="H32" s="73"/>
      <c r="I32" s="72">
        <v>0.02</v>
      </c>
    </row>
    <row r="33" spans="2:9" ht="15" customHeight="1" x14ac:dyDescent="0.2">
      <c r="B33" s="67" t="s">
        <v>75</v>
      </c>
      <c r="C33" s="72">
        <v>0</v>
      </c>
      <c r="D33" s="73"/>
      <c r="E33" s="72">
        <v>0</v>
      </c>
      <c r="G33" s="72">
        <v>0</v>
      </c>
      <c r="H33" s="73"/>
      <c r="I33" s="72">
        <v>0</v>
      </c>
    </row>
    <row r="34" spans="2:9" ht="15" customHeight="1" x14ac:dyDescent="0.2">
      <c r="B34" s="44" t="s">
        <v>58</v>
      </c>
      <c r="C34" s="72">
        <v>0</v>
      </c>
      <c r="D34" s="74"/>
      <c r="E34" s="72">
        <v>0</v>
      </c>
      <c r="G34" s="72">
        <v>0</v>
      </c>
      <c r="H34" s="74"/>
      <c r="I34" s="72">
        <v>0</v>
      </c>
    </row>
    <row r="35" spans="2:9" ht="15" customHeight="1" x14ac:dyDescent="0.2">
      <c r="B35" s="67" t="s">
        <v>76</v>
      </c>
      <c r="C35" s="72">
        <v>0</v>
      </c>
      <c r="D35" s="74"/>
      <c r="E35" s="72">
        <v>0</v>
      </c>
      <c r="G35" s="72">
        <v>0</v>
      </c>
      <c r="H35" s="74"/>
      <c r="I35" s="72">
        <v>0</v>
      </c>
    </row>
    <row r="36" spans="2:9" ht="15" customHeight="1" x14ac:dyDescent="0.2">
      <c r="B36" s="67" t="s">
        <v>74</v>
      </c>
      <c r="C36" s="72">
        <v>-0.01</v>
      </c>
      <c r="D36" s="74"/>
      <c r="E36" s="72">
        <v>-0.02</v>
      </c>
      <c r="G36" s="72">
        <v>-0.01</v>
      </c>
      <c r="H36" s="74"/>
      <c r="I36" s="72">
        <v>-0.02</v>
      </c>
    </row>
    <row r="37" spans="2:9" ht="15" customHeight="1" x14ac:dyDescent="0.2">
      <c r="B37" s="67" t="s">
        <v>77</v>
      </c>
      <c r="C37" s="72">
        <v>0</v>
      </c>
      <c r="D37" s="74"/>
      <c r="E37" s="72">
        <v>0</v>
      </c>
      <c r="G37" s="72">
        <v>0</v>
      </c>
      <c r="H37" s="74"/>
      <c r="I37" s="72">
        <v>0</v>
      </c>
    </row>
    <row r="38" spans="2:9" ht="15" customHeight="1" x14ac:dyDescent="0.2">
      <c r="B38" s="91" t="s">
        <v>78</v>
      </c>
      <c r="C38" s="75">
        <v>0</v>
      </c>
      <c r="D38" s="74"/>
      <c r="E38" s="75">
        <v>0</v>
      </c>
      <c r="G38" s="75">
        <v>0</v>
      </c>
      <c r="H38" s="74"/>
      <c r="I38" s="75">
        <v>0</v>
      </c>
    </row>
    <row r="39" spans="2:9" ht="15" customHeight="1" thickBot="1" x14ac:dyDescent="0.25">
      <c r="B39" s="44" t="s">
        <v>61</v>
      </c>
      <c r="C39" s="76">
        <v>-8.4463886889270354E-2</v>
      </c>
      <c r="D39" s="77"/>
      <c r="E39" s="76">
        <v>-9.0000000000000011E-2</v>
      </c>
      <c r="F39" s="71"/>
      <c r="G39" s="76">
        <v>-8.4463886889270354E-2</v>
      </c>
      <c r="H39" s="77"/>
      <c r="I39" s="76">
        <v>-9.0000000000000011E-2</v>
      </c>
    </row>
    <row r="40" spans="2:9" ht="15" customHeight="1" thickTop="1" x14ac:dyDescent="0.2">
      <c r="B40" s="44"/>
      <c r="C40" s="78"/>
      <c r="D40" s="48"/>
      <c r="E40" s="66"/>
      <c r="G40" s="78"/>
      <c r="H40" s="48"/>
      <c r="I40" s="66"/>
    </row>
    <row r="41" spans="2:9" ht="15" customHeight="1" thickBot="1" x14ac:dyDescent="0.25">
      <c r="B41" s="63" t="s">
        <v>62</v>
      </c>
      <c r="C41" s="79">
        <v>54177</v>
      </c>
      <c r="D41" s="80"/>
      <c r="E41" s="81">
        <v>53381</v>
      </c>
      <c r="G41" s="79">
        <v>54177</v>
      </c>
      <c r="H41" s="80"/>
      <c r="I41" s="81">
        <v>53381</v>
      </c>
    </row>
    <row r="42" spans="2:9" ht="15" customHeight="1" thickTop="1" x14ac:dyDescent="0.2">
      <c r="B42" s="44"/>
      <c r="C42" s="48"/>
      <c r="D42" s="48"/>
      <c r="E42" s="66"/>
      <c r="G42" s="48"/>
      <c r="H42" s="48"/>
      <c r="I42" s="66"/>
    </row>
    <row r="43" spans="2:9" ht="15" customHeight="1" x14ac:dyDescent="0.2">
      <c r="B43" s="82" t="s">
        <v>63</v>
      </c>
      <c r="C43" s="48"/>
      <c r="D43" s="48"/>
      <c r="E43" s="66"/>
      <c r="G43" s="48"/>
      <c r="H43" s="48"/>
      <c r="I43" s="66"/>
    </row>
    <row r="44" spans="2:9" ht="15" customHeight="1" x14ac:dyDescent="0.2">
      <c r="B44" s="44" t="s">
        <v>64</v>
      </c>
      <c r="C44" s="83">
        <v>29</v>
      </c>
      <c r="D44" s="46"/>
      <c r="E44" s="83">
        <v>31</v>
      </c>
      <c r="G44" s="83">
        <v>29</v>
      </c>
      <c r="H44" s="46"/>
      <c r="I44" s="83">
        <v>31</v>
      </c>
    </row>
    <row r="45" spans="2:9" ht="15" customHeight="1" x14ac:dyDescent="0.2">
      <c r="B45" s="44" t="s">
        <v>65</v>
      </c>
      <c r="C45" s="66">
        <v>67</v>
      </c>
      <c r="D45" s="48"/>
      <c r="E45" s="66">
        <v>91</v>
      </c>
      <c r="G45" s="66">
        <v>67</v>
      </c>
      <c r="H45" s="48"/>
      <c r="I45" s="66">
        <v>91</v>
      </c>
    </row>
    <row r="46" spans="2:9" ht="15" customHeight="1" x14ac:dyDescent="0.2">
      <c r="B46" s="44" t="s">
        <v>66</v>
      </c>
      <c r="C46" s="66">
        <v>49</v>
      </c>
      <c r="D46" s="48"/>
      <c r="E46" s="66">
        <v>101</v>
      </c>
      <c r="G46" s="66">
        <v>49</v>
      </c>
      <c r="H46" s="48"/>
      <c r="I46" s="66">
        <v>101</v>
      </c>
    </row>
    <row r="47" spans="2:9" ht="15" customHeight="1" x14ac:dyDescent="0.2">
      <c r="B47" s="44" t="s">
        <v>67</v>
      </c>
      <c r="C47" s="84">
        <v>124</v>
      </c>
      <c r="D47" s="53"/>
      <c r="E47" s="84">
        <v>100</v>
      </c>
      <c r="G47" s="84">
        <v>124</v>
      </c>
      <c r="H47" s="53"/>
      <c r="I47" s="84">
        <v>100</v>
      </c>
    </row>
    <row r="48" spans="2:9" ht="15" customHeight="1" thickBot="1" x14ac:dyDescent="0.25">
      <c r="B48" s="44"/>
      <c r="C48" s="68">
        <v>269</v>
      </c>
      <c r="D48" s="64"/>
      <c r="E48" s="85">
        <v>323</v>
      </c>
      <c r="G48" s="68">
        <v>269</v>
      </c>
      <c r="H48" s="64"/>
      <c r="I48" s="85">
        <v>323</v>
      </c>
    </row>
    <row r="49" spans="2:9" ht="15" customHeight="1" thickTop="1" x14ac:dyDescent="0.2">
      <c r="B49" s="82" t="s">
        <v>68</v>
      </c>
      <c r="C49" s="86"/>
      <c r="D49" s="86"/>
      <c r="E49" s="87"/>
      <c r="G49" s="86"/>
      <c r="H49" s="86"/>
      <c r="I49" s="87"/>
    </row>
    <row r="50" spans="2:9" ht="15" customHeight="1" x14ac:dyDescent="0.2">
      <c r="B50" s="44" t="s">
        <v>64</v>
      </c>
      <c r="C50" s="46">
        <v>839</v>
      </c>
      <c r="D50" s="46"/>
      <c r="E50" s="83">
        <v>852</v>
      </c>
      <c r="G50" s="46">
        <v>839</v>
      </c>
      <c r="H50" s="46"/>
      <c r="I50" s="83">
        <v>852</v>
      </c>
    </row>
    <row r="51" spans="2:9" ht="15" customHeight="1" x14ac:dyDescent="0.2">
      <c r="B51" s="44" t="s">
        <v>66</v>
      </c>
      <c r="C51" s="84">
        <v>124</v>
      </c>
      <c r="D51" s="46"/>
      <c r="E51" s="90">
        <v>157</v>
      </c>
      <c r="G51" s="84">
        <v>124</v>
      </c>
      <c r="H51" s="46"/>
      <c r="I51" s="90">
        <v>157</v>
      </c>
    </row>
    <row r="52" spans="2:9" ht="15" customHeight="1" thickBot="1" x14ac:dyDescent="0.25">
      <c r="B52" s="44"/>
      <c r="C52" s="68">
        <v>963</v>
      </c>
      <c r="D52" s="64"/>
      <c r="E52" s="85">
        <v>1009</v>
      </c>
      <c r="G52" s="68">
        <v>963</v>
      </c>
      <c r="H52" s="64"/>
      <c r="I52" s="85">
        <v>1009</v>
      </c>
    </row>
    <row r="53" spans="2:9" ht="15" customHeight="1" thickTop="1" x14ac:dyDescent="0.2">
      <c r="B53" s="82" t="s">
        <v>72</v>
      </c>
      <c r="C53" s="86"/>
      <c r="D53" s="86"/>
      <c r="E53" s="87"/>
      <c r="G53" s="86"/>
      <c r="H53" s="86"/>
      <c r="I53" s="87"/>
    </row>
    <row r="54" spans="2:9" ht="15" customHeight="1" thickBot="1" x14ac:dyDescent="0.25">
      <c r="B54" s="44" t="s">
        <v>70</v>
      </c>
      <c r="C54" s="68">
        <v>0</v>
      </c>
      <c r="D54" s="64"/>
      <c r="E54" s="85">
        <v>27</v>
      </c>
      <c r="G54" s="68">
        <v>0</v>
      </c>
      <c r="H54" s="64"/>
      <c r="I54" s="85">
        <v>27</v>
      </c>
    </row>
    <row r="55" spans="2:9" ht="15" customHeight="1" thickTop="1" x14ac:dyDescent="0.2">
      <c r="B55" s="44"/>
      <c r="C55" s="48"/>
      <c r="D55" s="48"/>
      <c r="E55" s="66"/>
      <c r="G55" s="48"/>
      <c r="H55" s="48"/>
      <c r="I55" s="66"/>
    </row>
    <row r="56" spans="2:9" ht="15" customHeight="1" x14ac:dyDescent="0.2">
      <c r="B56" s="82" t="s">
        <v>71</v>
      </c>
      <c r="C56" s="86"/>
      <c r="D56" s="86"/>
      <c r="E56" s="87"/>
      <c r="G56" s="86"/>
      <c r="H56" s="86"/>
      <c r="I56" s="87"/>
    </row>
    <row r="57" spans="2:9" ht="15" customHeight="1" thickBot="1" x14ac:dyDescent="0.25">
      <c r="B57" s="44" t="s">
        <v>10</v>
      </c>
      <c r="C57" s="68">
        <v>-57</v>
      </c>
      <c r="D57" s="64"/>
      <c r="E57" s="85">
        <v>-64</v>
      </c>
      <c r="G57" s="68">
        <v>-57</v>
      </c>
      <c r="H57" s="64"/>
      <c r="I57" s="85">
        <v>-64</v>
      </c>
    </row>
    <row r="58" spans="2:9" ht="15" customHeight="1" thickTop="1" x14ac:dyDescent="0.2">
      <c r="B58" s="44"/>
      <c r="C58" s="48"/>
      <c r="D58" s="48"/>
      <c r="E58" s="66"/>
      <c r="G58" s="48"/>
      <c r="H58" s="48"/>
      <c r="I58" s="66"/>
    </row>
    <row r="59" spans="2:9" ht="15" customHeight="1" x14ac:dyDescent="0.2">
      <c r="B59" s="88" t="s">
        <v>104</v>
      </c>
    </row>
    <row r="60" spans="2:9" ht="15" customHeight="1" thickBot="1" x14ac:dyDescent="0.25">
      <c r="B60" s="44" t="s">
        <v>73</v>
      </c>
      <c r="C60" s="68">
        <v>-256</v>
      </c>
      <c r="D60" s="64"/>
      <c r="E60" s="85">
        <v>0</v>
      </c>
      <c r="G60" s="68">
        <v>-256</v>
      </c>
      <c r="H60" s="64"/>
      <c r="I60" s="85">
        <v>0</v>
      </c>
    </row>
    <row r="61" spans="2:9" ht="15" customHeight="1" thickTop="1" x14ac:dyDescent="0.2">
      <c r="C61" s="48"/>
      <c r="D61" s="48"/>
      <c r="E61" s="66"/>
      <c r="G61" s="48"/>
      <c r="H61" s="48"/>
      <c r="I61" s="66"/>
    </row>
    <row r="62" spans="2:9" ht="15" customHeight="1" x14ac:dyDescent="0.2">
      <c r="B62" s="88" t="s">
        <v>79</v>
      </c>
      <c r="C62" s="64"/>
      <c r="D62" s="64"/>
      <c r="E62" s="65"/>
      <c r="G62" s="64"/>
      <c r="H62" s="64"/>
      <c r="I62" s="65"/>
    </row>
    <row r="63" spans="2:9" ht="15" customHeight="1" x14ac:dyDescent="0.2">
      <c r="B63" s="44" t="s">
        <v>69</v>
      </c>
      <c r="C63" s="65">
        <v>-742</v>
      </c>
      <c r="E63" s="65">
        <v>-877</v>
      </c>
      <c r="G63" s="65">
        <v>-742</v>
      </c>
      <c r="I63" s="65">
        <v>-877</v>
      </c>
    </row>
    <row r="64" spans="2:9" ht="15" customHeight="1" x14ac:dyDescent="0.2">
      <c r="B64" s="44" t="s">
        <v>70</v>
      </c>
      <c r="C64" s="49">
        <v>-28</v>
      </c>
      <c r="D64" s="64"/>
      <c r="E64" s="49">
        <v>0</v>
      </c>
      <c r="G64" s="49">
        <v>-28</v>
      </c>
      <c r="H64" s="64"/>
      <c r="I64" s="49">
        <v>0</v>
      </c>
    </row>
    <row r="65" spans="2:9" ht="15" customHeight="1" thickBot="1" x14ac:dyDescent="0.25">
      <c r="C65" s="68">
        <v>-770</v>
      </c>
      <c r="D65" s="64"/>
      <c r="E65" s="68">
        <v>-877</v>
      </c>
      <c r="G65" s="68">
        <v>-770</v>
      </c>
      <c r="H65" s="64"/>
      <c r="I65" s="68">
        <v>-877</v>
      </c>
    </row>
    <row r="66" spans="2:9" ht="15" customHeight="1" thickTop="1" x14ac:dyDescent="0.2"/>
    <row r="67" spans="2:9" ht="15" customHeight="1" thickTop="1" x14ac:dyDescent="0.2">
      <c r="B67" s="88" t="s">
        <v>80</v>
      </c>
    </row>
    <row r="68" spans="2:9" ht="15" customHeight="1" thickBot="1" x14ac:dyDescent="0.25">
      <c r="B68" s="44" t="s">
        <v>70</v>
      </c>
      <c r="C68" s="68">
        <v>0</v>
      </c>
      <c r="E68" s="85">
        <v>0</v>
      </c>
      <c r="G68" s="68">
        <v>0</v>
      </c>
      <c r="H68" s="64"/>
      <c r="I68" s="85">
        <v>0</v>
      </c>
    </row>
    <row r="69" spans="2:9" ht="15" customHeight="1" thickTop="1" x14ac:dyDescent="0.2"/>
    <row r="70" spans="2:9" ht="15" customHeight="1" x14ac:dyDescent="0.2">
      <c r="B70" s="88" t="s">
        <v>81</v>
      </c>
    </row>
    <row r="71" spans="2:9" ht="15" customHeight="1" thickBot="1" x14ac:dyDescent="0.25">
      <c r="B71" s="44" t="s">
        <v>70</v>
      </c>
      <c r="C71" s="68">
        <v>0</v>
      </c>
      <c r="E71" s="85">
        <v>0</v>
      </c>
      <c r="G71" s="68">
        <v>0</v>
      </c>
      <c r="H71" s="64"/>
      <c r="I71" s="85">
        <v>0</v>
      </c>
    </row>
    <row r="72" spans="2:9" ht="15" customHeight="1" thickTop="1" x14ac:dyDescent="0.2"/>
    <row r="73" spans="2:9" ht="15" customHeight="1" x14ac:dyDescent="0.2"/>
  </sheetData>
  <mergeCells count="7">
    <mergeCell ref="G8:I8"/>
    <mergeCell ref="G9:I9"/>
    <mergeCell ref="C9:E9"/>
    <mergeCell ref="B2:E2"/>
    <mergeCell ref="B4:E4"/>
    <mergeCell ref="B6:E6"/>
    <mergeCell ref="C8:E8"/>
  </mergeCells>
  <printOptions horizontalCentered="1"/>
  <pageMargins left="0.25" right="0.25" top="0.75" bottom="0.75" header="0.3" footer="0.3"/>
  <pageSetup scale="64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B1:G56"/>
  <sheetViews>
    <sheetView showGridLines="0" topLeftCell="A13" zoomScaleNormal="100" workbookViewId="0">
      <selection activeCell="G38" sqref="G38"/>
    </sheetView>
  </sheetViews>
  <sheetFormatPr defaultColWidth="9.140625" defaultRowHeight="12.75" x14ac:dyDescent="0.2"/>
  <cols>
    <col min="1" max="1" width="9.140625" style="2"/>
    <col min="2" max="2" width="53.28515625" style="2" customWidth="1"/>
    <col min="3" max="3" width="15.85546875" style="194" customWidth="1"/>
    <col min="4" max="4" width="4.7109375" style="6" customWidth="1"/>
    <col min="5" max="5" width="15.85546875" style="2" bestFit="1" customWidth="1"/>
    <col min="6" max="6" width="9.140625" style="2" customWidth="1"/>
    <col min="7" max="16384" width="9.140625" style="2"/>
  </cols>
  <sheetData>
    <row r="1" spans="2:5" ht="15" customHeight="1" x14ac:dyDescent="0.2"/>
    <row r="2" spans="2:5" ht="15" customHeight="1" x14ac:dyDescent="0.25">
      <c r="B2" s="253" t="s">
        <v>0</v>
      </c>
      <c r="C2" s="253"/>
      <c r="D2" s="253"/>
      <c r="E2" s="253"/>
    </row>
    <row r="3" spans="2:5" ht="15" customHeight="1" x14ac:dyDescent="0.25">
      <c r="B3" s="4"/>
      <c r="C3" s="195"/>
      <c r="D3" s="34"/>
      <c r="E3" s="4"/>
    </row>
    <row r="4" spans="2:5" ht="15" customHeight="1" x14ac:dyDescent="0.25">
      <c r="B4" s="253" t="s">
        <v>13</v>
      </c>
      <c r="C4" s="260"/>
      <c r="D4" s="260"/>
      <c r="E4" s="260"/>
    </row>
    <row r="5" spans="2:5" ht="15" customHeight="1" x14ac:dyDescent="0.25">
      <c r="B5" s="3"/>
      <c r="C5" s="196"/>
      <c r="D5" s="2"/>
      <c r="E5" s="4"/>
    </row>
    <row r="6" spans="2:5" ht="15" customHeight="1" x14ac:dyDescent="0.2">
      <c r="B6" s="260" t="s">
        <v>14</v>
      </c>
      <c r="C6" s="260"/>
      <c r="D6" s="260"/>
      <c r="E6" s="260"/>
    </row>
    <row r="7" spans="2:5" ht="15" customHeight="1" x14ac:dyDescent="0.2">
      <c r="B7" s="8"/>
      <c r="C7" s="197"/>
      <c r="D7" s="35"/>
      <c r="E7" s="35"/>
    </row>
    <row r="8" spans="2:5" ht="15" customHeight="1" x14ac:dyDescent="0.2">
      <c r="B8" s="8"/>
      <c r="C8" s="197"/>
      <c r="D8" s="35"/>
      <c r="E8" s="35"/>
    </row>
    <row r="9" spans="2:5" ht="15" customHeight="1" x14ac:dyDescent="0.25">
      <c r="C9" s="198" t="s">
        <v>158</v>
      </c>
      <c r="D9" s="37"/>
      <c r="E9" s="36" t="s">
        <v>15</v>
      </c>
    </row>
    <row r="10" spans="2:5" ht="15" customHeight="1" x14ac:dyDescent="0.2">
      <c r="B10" s="10" t="s">
        <v>3</v>
      </c>
      <c r="C10" s="199">
        <v>2020</v>
      </c>
      <c r="D10" s="39"/>
      <c r="E10" s="38">
        <v>2019</v>
      </c>
    </row>
    <row r="11" spans="2:5" ht="15" customHeight="1" x14ac:dyDescent="0.2">
      <c r="B11" s="10"/>
      <c r="C11" s="200" t="s">
        <v>4</v>
      </c>
      <c r="D11" s="40"/>
      <c r="E11" s="13"/>
    </row>
    <row r="12" spans="2:5" ht="15" hidden="1" customHeight="1" x14ac:dyDescent="0.2">
      <c r="C12" s="201"/>
      <c r="D12" s="5"/>
      <c r="E12" s="5"/>
    </row>
    <row r="13" spans="2:5" ht="15" customHeight="1" x14ac:dyDescent="0.2">
      <c r="B13" s="10" t="s">
        <v>16</v>
      </c>
      <c r="D13" s="42"/>
      <c r="E13" s="43"/>
    </row>
    <row r="14" spans="2:5" ht="15" customHeight="1" x14ac:dyDescent="0.2">
      <c r="B14" s="116" t="s">
        <v>139</v>
      </c>
      <c r="D14" s="45"/>
      <c r="E14" s="44"/>
    </row>
    <row r="15" spans="2:5" ht="15" customHeight="1" x14ac:dyDescent="0.2">
      <c r="B15" s="44" t="s">
        <v>17</v>
      </c>
      <c r="C15" s="232">
        <v>12894.4368797234</v>
      </c>
      <c r="D15" s="47"/>
      <c r="E15" s="46">
        <v>11551.495118000001</v>
      </c>
    </row>
    <row r="16" spans="2:5" ht="15" customHeight="1" x14ac:dyDescent="0.2">
      <c r="B16" s="44" t="s">
        <v>18</v>
      </c>
      <c r="C16" s="232">
        <v>2348.1293257310999</v>
      </c>
      <c r="D16" s="45"/>
      <c r="E16" s="48">
        <v>2187</v>
      </c>
    </row>
    <row r="17" spans="2:7" ht="15" customHeight="1" x14ac:dyDescent="0.2">
      <c r="B17" s="44" t="s">
        <v>82</v>
      </c>
      <c r="C17" s="232">
        <v>1004.0312197436</v>
      </c>
      <c r="D17" s="45"/>
      <c r="E17" s="48">
        <v>948</v>
      </c>
    </row>
    <row r="18" spans="2:7" ht="15" customHeight="1" x14ac:dyDescent="0.2">
      <c r="B18" s="44" t="s">
        <v>19</v>
      </c>
      <c r="C18" s="243">
        <f>1284.4020073118</f>
        <v>1284.4020073117999</v>
      </c>
      <c r="D18" s="50"/>
      <c r="E18" s="49">
        <v>818.98</v>
      </c>
    </row>
    <row r="19" spans="2:7" ht="15" customHeight="1" x14ac:dyDescent="0.2">
      <c r="B19" s="13" t="s">
        <v>20</v>
      </c>
      <c r="C19" s="252">
        <v>17530</v>
      </c>
      <c r="D19" s="52"/>
      <c r="E19" s="51">
        <v>15505.475118</v>
      </c>
      <c r="G19" s="115"/>
    </row>
    <row r="20" spans="2:7" ht="15" customHeight="1" x14ac:dyDescent="0.2">
      <c r="B20" s="44"/>
      <c r="C20" s="206"/>
      <c r="D20" s="52"/>
      <c r="E20" s="53"/>
    </row>
    <row r="21" spans="2:7" ht="15" customHeight="1" x14ac:dyDescent="0.2">
      <c r="B21" s="44" t="s">
        <v>83</v>
      </c>
      <c r="C21" s="206">
        <v>1242.7162858996001</v>
      </c>
      <c r="D21" s="52"/>
      <c r="E21" s="53">
        <v>1580</v>
      </c>
    </row>
    <row r="22" spans="2:7" ht="15" customHeight="1" x14ac:dyDescent="0.2">
      <c r="B22" s="44" t="s">
        <v>141</v>
      </c>
      <c r="C22" s="206">
        <v>862.98104429840021</v>
      </c>
      <c r="D22" s="52"/>
      <c r="E22" s="53">
        <v>767</v>
      </c>
    </row>
    <row r="23" spans="2:7" ht="15" customHeight="1" x14ac:dyDescent="0.2">
      <c r="B23" s="44" t="s">
        <v>105</v>
      </c>
      <c r="C23" s="206">
        <v>11191.3818368419</v>
      </c>
      <c r="D23" s="52"/>
      <c r="E23" s="53">
        <v>8695</v>
      </c>
    </row>
    <row r="24" spans="2:7" ht="15" customHeight="1" x14ac:dyDescent="0.2">
      <c r="B24" s="44" t="s">
        <v>21</v>
      </c>
      <c r="C24" s="203">
        <v>646.04640000000006</v>
      </c>
      <c r="D24" s="45"/>
      <c r="E24" s="48">
        <v>659</v>
      </c>
    </row>
    <row r="25" spans="2:7" ht="15" customHeight="1" x14ac:dyDescent="0.2">
      <c r="B25" s="44" t="s">
        <v>22</v>
      </c>
      <c r="C25" s="203">
        <v>4409.5074903708974</v>
      </c>
      <c r="D25" s="45"/>
      <c r="E25" s="48">
        <v>4410</v>
      </c>
    </row>
    <row r="26" spans="2:7" ht="15" customHeight="1" x14ac:dyDescent="0.2">
      <c r="B26" s="44" t="s">
        <v>84</v>
      </c>
      <c r="C26" s="203">
        <v>8092.7936682057025</v>
      </c>
      <c r="D26" s="45"/>
      <c r="E26" s="48">
        <v>8966</v>
      </c>
    </row>
    <row r="27" spans="2:7" ht="15" customHeight="1" x14ac:dyDescent="0.2">
      <c r="B27" s="44" t="s">
        <v>85</v>
      </c>
      <c r="C27" s="203">
        <v>20818.270091907998</v>
      </c>
      <c r="D27" s="45"/>
      <c r="E27" s="48">
        <v>20246.009999999998</v>
      </c>
    </row>
    <row r="28" spans="2:7" ht="15" x14ac:dyDescent="0.2">
      <c r="B28" s="13" t="s">
        <v>23</v>
      </c>
      <c r="C28" s="205">
        <v>47263.696817524498</v>
      </c>
      <c r="D28" s="50"/>
      <c r="E28" s="51">
        <v>45323.009999999995</v>
      </c>
    </row>
    <row r="29" spans="2:7" ht="15.75" thickBot="1" x14ac:dyDescent="0.25">
      <c r="B29" s="104" t="s">
        <v>24</v>
      </c>
      <c r="C29" s="207">
        <v>64794</v>
      </c>
      <c r="D29" s="55"/>
      <c r="E29" s="54">
        <v>60828.485117999997</v>
      </c>
    </row>
    <row r="30" spans="2:7" ht="15" customHeight="1" thickTop="1" x14ac:dyDescent="0.2">
      <c r="B30" s="44"/>
      <c r="C30" s="208"/>
      <c r="D30" s="56"/>
      <c r="E30" s="53"/>
    </row>
    <row r="31" spans="2:7" ht="15" hidden="1" customHeight="1" x14ac:dyDescent="0.2">
      <c r="B31" s="44"/>
      <c r="C31" s="206"/>
      <c r="D31" s="56"/>
      <c r="E31" s="53"/>
    </row>
    <row r="32" spans="2:7" ht="15" hidden="1" customHeight="1" x14ac:dyDescent="0.2">
      <c r="B32" s="44"/>
      <c r="C32" s="206"/>
      <c r="D32" s="56"/>
      <c r="E32" s="53"/>
    </row>
    <row r="33" spans="2:5" ht="15" hidden="1" customHeight="1" x14ac:dyDescent="0.2">
      <c r="B33" s="44"/>
      <c r="C33" s="206"/>
      <c r="D33" s="56"/>
      <c r="E33" s="53"/>
    </row>
    <row r="34" spans="2:5" ht="15" customHeight="1" x14ac:dyDescent="0.2">
      <c r="B34" s="89" t="s">
        <v>25</v>
      </c>
      <c r="C34" s="203"/>
      <c r="D34" s="45"/>
      <c r="E34" s="48"/>
    </row>
    <row r="35" spans="2:5" ht="15" customHeight="1" x14ac:dyDescent="0.2">
      <c r="B35" s="116" t="s">
        <v>140</v>
      </c>
      <c r="C35" s="209"/>
      <c r="D35" s="45"/>
      <c r="E35" s="48"/>
    </row>
    <row r="36" spans="2:5" ht="15" customHeight="1" x14ac:dyDescent="0.2">
      <c r="B36" s="44" t="s">
        <v>26</v>
      </c>
      <c r="C36" s="210">
        <v>1103.1958962815004</v>
      </c>
      <c r="D36" s="47"/>
      <c r="E36" s="18">
        <v>1184</v>
      </c>
    </row>
    <row r="37" spans="2:5" ht="15" customHeight="1" x14ac:dyDescent="0.2">
      <c r="B37" s="44" t="s">
        <v>27</v>
      </c>
      <c r="C37" s="211">
        <v>3675.6451199257008</v>
      </c>
      <c r="D37" s="45"/>
      <c r="E37" s="20">
        <v>3427</v>
      </c>
    </row>
    <row r="38" spans="2:5" ht="15" customHeight="1" x14ac:dyDescent="0.2">
      <c r="B38" s="44" t="s">
        <v>28</v>
      </c>
      <c r="C38" s="211">
        <v>1159.5380686185999</v>
      </c>
      <c r="D38" s="45"/>
      <c r="E38" s="20">
        <v>1145</v>
      </c>
    </row>
    <row r="39" spans="2:5" ht="15" customHeight="1" x14ac:dyDescent="0.2">
      <c r="B39" s="44" t="s">
        <v>106</v>
      </c>
      <c r="C39" s="211">
        <v>1889.2749849588001</v>
      </c>
      <c r="D39" s="45"/>
      <c r="E39" s="20">
        <v>1946</v>
      </c>
    </row>
    <row r="40" spans="2:5" ht="15" customHeight="1" x14ac:dyDescent="0.2">
      <c r="B40" s="44" t="s">
        <v>29</v>
      </c>
      <c r="C40" s="212">
        <v>9272.1573458783987</v>
      </c>
      <c r="D40" s="52"/>
      <c r="E40" s="22">
        <v>7208</v>
      </c>
    </row>
    <row r="41" spans="2:5" ht="15" customHeight="1" x14ac:dyDescent="0.2">
      <c r="B41" s="13" t="s">
        <v>30</v>
      </c>
      <c r="C41" s="213">
        <v>17099.811415663</v>
      </c>
      <c r="D41" s="52"/>
      <c r="E41" s="57">
        <v>14910</v>
      </c>
    </row>
    <row r="42" spans="2:5" ht="15" customHeight="1" x14ac:dyDescent="0.2">
      <c r="B42" s="44"/>
      <c r="C42" s="214"/>
      <c r="D42" s="52"/>
      <c r="E42" s="21"/>
    </row>
    <row r="43" spans="2:5" ht="15" customHeight="1" x14ac:dyDescent="0.2">
      <c r="B43" s="44" t="s">
        <v>29</v>
      </c>
      <c r="C43" s="214">
        <v>1063.9567774495001</v>
      </c>
      <c r="D43" s="52"/>
      <c r="E43" s="21">
        <v>1956.1278089999998</v>
      </c>
    </row>
    <row r="44" spans="2:5" ht="15" customHeight="1" x14ac:dyDescent="0.2">
      <c r="B44" s="44" t="s">
        <v>93</v>
      </c>
      <c r="C44" s="214">
        <v>10000</v>
      </c>
      <c r="D44" s="52"/>
      <c r="E44" s="21">
        <v>10000</v>
      </c>
    </row>
    <row r="45" spans="2:5" ht="15" customHeight="1" x14ac:dyDescent="0.2">
      <c r="B45" s="44" t="s">
        <v>153</v>
      </c>
      <c r="C45" s="214">
        <v>9343.9048399999992</v>
      </c>
      <c r="D45" s="52"/>
      <c r="E45" s="21" t="s">
        <v>152</v>
      </c>
    </row>
    <row r="46" spans="2:5" ht="15" customHeight="1" x14ac:dyDescent="0.2">
      <c r="B46" s="44" t="s">
        <v>107</v>
      </c>
      <c r="C46" s="214">
        <v>9677.7443318793994</v>
      </c>
      <c r="D46" s="52"/>
      <c r="E46" s="21">
        <v>7174</v>
      </c>
    </row>
    <row r="47" spans="2:5" ht="15" customHeight="1" x14ac:dyDescent="0.2">
      <c r="B47" s="44" t="s">
        <v>31</v>
      </c>
      <c r="C47" s="215">
        <v>646.33754023000006</v>
      </c>
      <c r="D47" s="52"/>
      <c r="E47" s="21">
        <v>796.14496499999996</v>
      </c>
    </row>
    <row r="48" spans="2:5" ht="15" customHeight="1" x14ac:dyDescent="0.2">
      <c r="B48" s="44" t="s">
        <v>32</v>
      </c>
      <c r="C48" s="211">
        <v>762.38030000000003</v>
      </c>
      <c r="D48" s="45"/>
      <c r="E48" s="20">
        <v>811</v>
      </c>
    </row>
    <row r="49" spans="2:5" ht="15" customHeight="1" x14ac:dyDescent="0.2">
      <c r="B49" s="44" t="s">
        <v>33</v>
      </c>
      <c r="C49" s="212">
        <v>653.31484999999998</v>
      </c>
      <c r="D49" s="45"/>
      <c r="E49" s="20">
        <v>470</v>
      </c>
    </row>
    <row r="50" spans="2:5" ht="15" customHeight="1" x14ac:dyDescent="0.2">
      <c r="B50" s="13" t="s">
        <v>34</v>
      </c>
      <c r="C50" s="205">
        <v>32147</v>
      </c>
      <c r="D50" s="52"/>
      <c r="E50" s="51">
        <v>21207.272773999997</v>
      </c>
    </row>
    <row r="51" spans="2:5" ht="15" customHeight="1" x14ac:dyDescent="0.2">
      <c r="B51" s="44"/>
      <c r="C51" s="212"/>
      <c r="D51" s="45"/>
      <c r="E51" s="20"/>
    </row>
    <row r="52" spans="2:5" ht="15" customHeight="1" x14ac:dyDescent="0.2">
      <c r="B52" s="44" t="s">
        <v>35</v>
      </c>
      <c r="C52" s="216">
        <v>15547.255820374834</v>
      </c>
      <c r="D52" s="52"/>
      <c r="E52" s="22">
        <v>24710.552441867574</v>
      </c>
    </row>
    <row r="53" spans="2:5" ht="15" customHeight="1" thickBot="1" x14ac:dyDescent="0.25">
      <c r="B53" s="13" t="s">
        <v>36</v>
      </c>
      <c r="C53" s="217">
        <v>64974</v>
      </c>
      <c r="D53" s="47"/>
      <c r="E53" s="58">
        <v>60827.825215867575</v>
      </c>
    </row>
    <row r="54" spans="2:5" ht="15" customHeight="1" thickTop="1" x14ac:dyDescent="0.2">
      <c r="C54" s="218"/>
      <c r="E54" s="59"/>
    </row>
    <row r="56" spans="2:5" x14ac:dyDescent="0.2">
      <c r="C56" s="219"/>
    </row>
  </sheetData>
  <mergeCells count="3">
    <mergeCell ref="B2:E2"/>
    <mergeCell ref="B4:E4"/>
    <mergeCell ref="B6:E6"/>
  </mergeCells>
  <printOptions horizontalCentered="1"/>
  <pageMargins left="0.25" right="0.25" top="0.75" bottom="0.75" header="0.3" footer="0.3"/>
  <pageSetup scale="99" orientation="portrait" r:id="rId1"/>
  <headerFooter alignWithMargins="0">
    <oddFooter>&amp;L&amp;8&amp;Z&amp;F&amp;R&amp;8&amp;A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B1:K86"/>
  <sheetViews>
    <sheetView showGridLines="0" tabSelected="1" topLeftCell="A24" zoomScale="80" zoomScaleNormal="80" workbookViewId="0">
      <selection activeCell="C55" sqref="C55"/>
    </sheetView>
  </sheetViews>
  <sheetFormatPr defaultColWidth="9.140625" defaultRowHeight="15" x14ac:dyDescent="0.2"/>
  <cols>
    <col min="1" max="1" width="9.140625" style="60" customWidth="1"/>
    <col min="2" max="2" width="82.85546875" style="60" customWidth="1"/>
    <col min="3" max="3" width="13.5703125" style="220" bestFit="1" customWidth="1"/>
    <col min="4" max="4" width="4.5703125" style="221" customWidth="1"/>
    <col min="5" max="5" width="13.5703125" style="221" bestFit="1" customWidth="1"/>
    <col min="6" max="6" width="4.5703125" style="221" customWidth="1"/>
    <col min="7" max="7" width="13.5703125" style="220" bestFit="1" customWidth="1"/>
    <col min="8" max="8" width="4.5703125" style="60" customWidth="1"/>
    <col min="9" max="9" width="13.5703125" style="60" bestFit="1" customWidth="1"/>
    <col min="10" max="10" width="9.140625" style="60"/>
    <col min="11" max="11" width="12.28515625" style="60" bestFit="1" customWidth="1"/>
    <col min="12" max="16384" width="9.140625" style="60"/>
  </cols>
  <sheetData>
    <row r="1" spans="2:11" ht="15" customHeight="1" x14ac:dyDescent="0.2"/>
    <row r="2" spans="2:11" ht="15" customHeight="1" x14ac:dyDescent="0.25">
      <c r="B2" s="254" t="s">
        <v>0</v>
      </c>
      <c r="C2" s="254"/>
      <c r="D2" s="254"/>
      <c r="E2" s="254"/>
      <c r="F2" s="254"/>
      <c r="G2" s="254"/>
      <c r="H2" s="254"/>
      <c r="I2" s="254"/>
    </row>
    <row r="3" spans="2:11" ht="15" customHeight="1" x14ac:dyDescent="0.25">
      <c r="B3" s="144"/>
      <c r="C3" s="222"/>
      <c r="D3" s="223"/>
      <c r="E3" s="223"/>
      <c r="G3" s="222"/>
      <c r="H3" s="154"/>
      <c r="I3" s="154"/>
    </row>
    <row r="4" spans="2:11" ht="15" customHeight="1" x14ac:dyDescent="0.25">
      <c r="B4" s="254" t="s">
        <v>37</v>
      </c>
      <c r="C4" s="254"/>
      <c r="D4" s="254"/>
      <c r="E4" s="254"/>
      <c r="F4" s="254"/>
      <c r="G4" s="254"/>
      <c r="H4" s="254"/>
      <c r="I4" s="254"/>
    </row>
    <row r="5" spans="2:11" s="146" customFormat="1" ht="15" customHeight="1" x14ac:dyDescent="0.2">
      <c r="C5" s="221"/>
      <c r="D5" s="221"/>
      <c r="E5" s="221"/>
      <c r="F5" s="221"/>
      <c r="G5" s="221"/>
    </row>
    <row r="6" spans="2:11" ht="15" customHeight="1" x14ac:dyDescent="0.2">
      <c r="B6" s="255" t="s">
        <v>14</v>
      </c>
      <c r="C6" s="255"/>
      <c r="D6" s="255"/>
      <c r="E6" s="255"/>
      <c r="F6" s="255"/>
      <c r="G6" s="255"/>
      <c r="H6" s="255"/>
      <c r="I6" s="255"/>
    </row>
    <row r="7" spans="2:11" ht="15" customHeight="1" x14ac:dyDescent="0.2">
      <c r="B7" s="145"/>
      <c r="C7" s="224"/>
      <c r="D7" s="225"/>
      <c r="E7" s="225"/>
      <c r="G7" s="224"/>
      <c r="H7" s="132"/>
      <c r="I7" s="132"/>
    </row>
    <row r="8" spans="2:11" ht="15" customHeight="1" x14ac:dyDescent="0.2">
      <c r="E8" s="225"/>
      <c r="I8" s="225"/>
    </row>
    <row r="9" spans="2:11" ht="15" customHeight="1" x14ac:dyDescent="0.2">
      <c r="C9" s="262" t="s">
        <v>2</v>
      </c>
      <c r="D9" s="262"/>
      <c r="E9" s="262"/>
      <c r="F9" s="227"/>
      <c r="G9" s="256" t="s">
        <v>159</v>
      </c>
      <c r="H9" s="256"/>
      <c r="I9" s="256"/>
    </row>
    <row r="10" spans="2:11" ht="15" customHeight="1" x14ac:dyDescent="0.2">
      <c r="C10" s="261" t="s">
        <v>158</v>
      </c>
      <c r="D10" s="261"/>
      <c r="E10" s="261"/>
      <c r="F10" s="227"/>
      <c r="G10" s="257" t="str">
        <f>C10</f>
        <v>September 30</v>
      </c>
      <c r="H10" s="257"/>
      <c r="I10" s="257"/>
    </row>
    <row r="11" spans="2:11" ht="15" customHeight="1" x14ac:dyDescent="0.2">
      <c r="C11" s="228">
        <v>2020</v>
      </c>
      <c r="D11" s="229"/>
      <c r="E11" s="228">
        <v>2019</v>
      </c>
      <c r="F11" s="229"/>
      <c r="G11" s="228">
        <v>2020</v>
      </c>
      <c r="H11" s="12"/>
      <c r="I11" s="11">
        <v>2019</v>
      </c>
    </row>
    <row r="12" spans="2:11" ht="15" customHeight="1" x14ac:dyDescent="0.25">
      <c r="B12" s="61" t="s">
        <v>38</v>
      </c>
      <c r="C12" s="200" t="s">
        <v>4</v>
      </c>
      <c r="D12" s="200"/>
      <c r="E12" s="200" t="s">
        <v>4</v>
      </c>
      <c r="G12" s="200" t="s">
        <v>4</v>
      </c>
      <c r="H12" s="13"/>
      <c r="I12" s="13" t="s">
        <v>4</v>
      </c>
    </row>
    <row r="13" spans="2:11" ht="15" customHeight="1" x14ac:dyDescent="0.25">
      <c r="B13" s="61"/>
      <c r="C13" s="230"/>
      <c r="D13" s="231"/>
      <c r="E13" s="231"/>
      <c r="G13" s="230"/>
      <c r="H13" s="147"/>
      <c r="I13" s="147"/>
    </row>
    <row r="14" spans="2:11" ht="15" customHeight="1" x14ac:dyDescent="0.2">
      <c r="B14" s="60" t="s">
        <v>155</v>
      </c>
      <c r="C14" s="202">
        <v>-4892</v>
      </c>
      <c r="D14" s="202"/>
      <c r="E14" s="202">
        <v>-3530</v>
      </c>
      <c r="G14" s="232">
        <v>-12257</v>
      </c>
      <c r="H14" s="46"/>
      <c r="I14" s="46">
        <v>-12679</v>
      </c>
      <c r="K14" s="192"/>
    </row>
    <row r="15" spans="2:11" ht="15" customHeight="1" x14ac:dyDescent="0.2">
      <c r="C15" s="233"/>
      <c r="D15" s="234"/>
      <c r="E15" s="234"/>
      <c r="G15" s="235"/>
      <c r="H15" s="181"/>
      <c r="I15" s="181"/>
    </row>
    <row r="16" spans="2:11" ht="15" customHeight="1" x14ac:dyDescent="0.2">
      <c r="B16" s="62" t="s">
        <v>156</v>
      </c>
      <c r="C16" s="233"/>
      <c r="D16" s="234"/>
      <c r="E16" s="203"/>
      <c r="G16" s="235"/>
      <c r="H16" s="181"/>
      <c r="I16" s="48"/>
    </row>
    <row r="17" spans="2:11" ht="15" customHeight="1" x14ac:dyDescent="0.2">
      <c r="B17" s="60" t="s">
        <v>157</v>
      </c>
      <c r="C17" s="206">
        <v>-0.93203747953095117</v>
      </c>
      <c r="D17" s="234"/>
      <c r="E17" s="203">
        <v>0</v>
      </c>
      <c r="G17" s="236">
        <v>12.097951709646141</v>
      </c>
      <c r="H17" s="181"/>
      <c r="I17" s="48">
        <v>1</v>
      </c>
      <c r="K17" s="192"/>
    </row>
    <row r="18" spans="2:11" ht="15" customHeight="1" x14ac:dyDescent="0.2">
      <c r="B18" s="60" t="s">
        <v>39</v>
      </c>
      <c r="C18" s="206">
        <v>593.93203747953089</v>
      </c>
      <c r="D18" s="203"/>
      <c r="E18" s="203">
        <v>484</v>
      </c>
      <c r="G18" s="236">
        <v>1808.9020482903538</v>
      </c>
      <c r="H18" s="48"/>
      <c r="I18" s="48">
        <v>1420</v>
      </c>
      <c r="K18" s="192"/>
    </row>
    <row r="19" spans="2:11" ht="15" customHeight="1" x14ac:dyDescent="0.2">
      <c r="B19" s="63" t="s">
        <v>40</v>
      </c>
      <c r="C19" s="206">
        <v>724</v>
      </c>
      <c r="D19" s="237"/>
      <c r="E19" s="203">
        <v>419</v>
      </c>
      <c r="G19" s="236">
        <v>1876</v>
      </c>
      <c r="H19" s="187"/>
      <c r="I19" s="48">
        <v>1002</v>
      </c>
      <c r="K19" s="192"/>
    </row>
    <row r="20" spans="2:11" ht="15" customHeight="1" x14ac:dyDescent="0.2">
      <c r="B20" s="60" t="s">
        <v>41</v>
      </c>
      <c r="C20" s="206">
        <v>788.16346173076761</v>
      </c>
      <c r="D20" s="237"/>
      <c r="E20" s="203">
        <v>885</v>
      </c>
      <c r="G20" s="236">
        <v>2070.7054500157046</v>
      </c>
      <c r="H20" s="187"/>
      <c r="I20" s="48">
        <v>2736</v>
      </c>
      <c r="K20" s="192"/>
    </row>
    <row r="21" spans="2:11" ht="15" customHeight="1" x14ac:dyDescent="0.2">
      <c r="B21" s="60" t="s">
        <v>86</v>
      </c>
      <c r="C21" s="206">
        <v>378.4554144932394</v>
      </c>
      <c r="D21" s="237"/>
      <c r="E21" s="203">
        <v>-297</v>
      </c>
      <c r="G21" s="236">
        <v>1181.2102566290966</v>
      </c>
      <c r="H21" s="187"/>
      <c r="I21" s="48">
        <v>-909</v>
      </c>
      <c r="K21" s="192"/>
    </row>
    <row r="22" spans="2:11" ht="15" customHeight="1" x14ac:dyDescent="0.2">
      <c r="B22" s="60" t="s">
        <v>109</v>
      </c>
      <c r="C22" s="206">
        <v>585.99880722789885</v>
      </c>
      <c r="D22" s="237"/>
      <c r="E22" s="203">
        <v>338</v>
      </c>
      <c r="G22" s="236">
        <v>1508.4176282354993</v>
      </c>
      <c r="H22" s="187"/>
      <c r="I22" s="48">
        <v>1051</v>
      </c>
      <c r="K22" s="192"/>
    </row>
    <row r="23" spans="2:11" ht="15" customHeight="1" x14ac:dyDescent="0.2">
      <c r="B23" s="60" t="s">
        <v>133</v>
      </c>
      <c r="C23" s="206">
        <v>152.86651000000009</v>
      </c>
      <c r="D23" s="237"/>
      <c r="E23" s="203">
        <v>142.46000000000004</v>
      </c>
      <c r="G23" s="236">
        <v>435.59689000000014</v>
      </c>
      <c r="H23" s="187"/>
      <c r="I23" s="48">
        <v>424</v>
      </c>
      <c r="K23" s="192"/>
    </row>
    <row r="24" spans="2:11" ht="15" customHeight="1" x14ac:dyDescent="0.2">
      <c r="B24" s="60" t="s">
        <v>149</v>
      </c>
      <c r="C24" s="206">
        <v>188.47015999999999</v>
      </c>
      <c r="D24" s="237"/>
      <c r="E24" s="203">
        <v>0</v>
      </c>
      <c r="G24" s="236">
        <v>399.93642999999997</v>
      </c>
      <c r="H24" s="187"/>
      <c r="I24" s="48">
        <v>0</v>
      </c>
      <c r="K24" s="192"/>
    </row>
    <row r="25" spans="2:11" ht="15" customHeight="1" x14ac:dyDescent="0.2">
      <c r="B25" s="44" t="s">
        <v>154</v>
      </c>
      <c r="C25" s="206">
        <v>0</v>
      </c>
      <c r="D25" s="237"/>
      <c r="E25" s="203">
        <v>0</v>
      </c>
      <c r="G25" s="236">
        <v>0</v>
      </c>
      <c r="H25" s="187"/>
      <c r="I25" s="48">
        <v>-257</v>
      </c>
      <c r="K25" s="192"/>
    </row>
    <row r="26" spans="2:11" ht="15" customHeight="1" x14ac:dyDescent="0.2">
      <c r="B26" s="60" t="s">
        <v>134</v>
      </c>
      <c r="C26" s="206">
        <v>-53</v>
      </c>
      <c r="D26" s="203"/>
      <c r="E26" s="203">
        <v>-55</v>
      </c>
      <c r="G26" s="236">
        <v>-171</v>
      </c>
      <c r="H26" s="48"/>
      <c r="I26" s="48">
        <v>-182</v>
      </c>
      <c r="K26" s="192"/>
    </row>
    <row r="27" spans="2:11" ht="15" customHeight="1" x14ac:dyDescent="0.2">
      <c r="B27" s="44"/>
      <c r="C27" s="206"/>
      <c r="D27" s="237"/>
      <c r="E27" s="203"/>
      <c r="G27" s="236"/>
      <c r="H27" s="187"/>
      <c r="I27" s="48"/>
      <c r="K27" s="192"/>
    </row>
    <row r="28" spans="2:11" ht="15" customHeight="1" x14ac:dyDescent="0.2">
      <c r="B28" s="62" t="s">
        <v>42</v>
      </c>
      <c r="C28" s="206"/>
      <c r="D28" s="203"/>
      <c r="E28" s="203"/>
      <c r="G28" s="236"/>
      <c r="H28" s="48"/>
      <c r="I28" s="48"/>
      <c r="K28" s="192"/>
    </row>
    <row r="29" spans="2:11" ht="15" customHeight="1" x14ac:dyDescent="0.2">
      <c r="B29" s="60" t="s">
        <v>43</v>
      </c>
      <c r="C29" s="206">
        <v>36</v>
      </c>
      <c r="D29" s="203"/>
      <c r="E29" s="203">
        <v>-509</v>
      </c>
      <c r="G29" s="236">
        <v>-126</v>
      </c>
      <c r="H29" s="48"/>
      <c r="I29" s="48">
        <v>196</v>
      </c>
      <c r="K29" s="192"/>
    </row>
    <row r="30" spans="2:11" ht="15" customHeight="1" x14ac:dyDescent="0.2">
      <c r="B30" s="60" t="s">
        <v>19</v>
      </c>
      <c r="C30" s="206">
        <v>-73</v>
      </c>
      <c r="D30" s="203"/>
      <c r="E30" s="203">
        <v>168</v>
      </c>
      <c r="G30" s="236">
        <v>-456</v>
      </c>
      <c r="H30" s="48"/>
      <c r="I30" s="48">
        <v>-607</v>
      </c>
      <c r="K30" s="192"/>
    </row>
    <row r="31" spans="2:11" ht="15" customHeight="1" x14ac:dyDescent="0.2">
      <c r="B31" s="60" t="s">
        <v>82</v>
      </c>
      <c r="C31" s="206">
        <v>-235.83337449323949</v>
      </c>
      <c r="D31" s="203"/>
      <c r="E31" s="203">
        <v>353</v>
      </c>
      <c r="G31" s="236">
        <v>-899.87546662909676</v>
      </c>
      <c r="H31" s="48"/>
      <c r="I31" s="48">
        <v>1101</v>
      </c>
      <c r="K31" s="192"/>
    </row>
    <row r="32" spans="2:11" ht="15" customHeight="1" x14ac:dyDescent="0.2">
      <c r="B32" s="60" t="s">
        <v>44</v>
      </c>
      <c r="C32" s="206">
        <v>-3</v>
      </c>
      <c r="D32" s="203"/>
      <c r="E32" s="203">
        <v>2</v>
      </c>
      <c r="G32" s="236">
        <v>-89</v>
      </c>
      <c r="H32" s="48"/>
      <c r="I32" s="48">
        <v>25</v>
      </c>
      <c r="K32" s="192"/>
    </row>
    <row r="33" spans="2:11" ht="15" customHeight="1" x14ac:dyDescent="0.2">
      <c r="B33" s="60" t="s">
        <v>26</v>
      </c>
      <c r="C33" s="206">
        <v>-175</v>
      </c>
      <c r="D33" s="203"/>
      <c r="E33" s="203">
        <v>559</v>
      </c>
      <c r="G33" s="236">
        <v>-289</v>
      </c>
      <c r="H33" s="48"/>
      <c r="I33" s="48">
        <v>-264</v>
      </c>
      <c r="K33" s="192"/>
    </row>
    <row r="34" spans="2:11" ht="15" customHeight="1" x14ac:dyDescent="0.2">
      <c r="B34" s="63" t="s">
        <v>45</v>
      </c>
      <c r="C34" s="206">
        <v>-42.973670548825226</v>
      </c>
      <c r="D34" s="238"/>
      <c r="E34" s="203">
        <v>39</v>
      </c>
      <c r="G34" s="236">
        <v>-90.294300548825277</v>
      </c>
      <c r="H34" s="188"/>
      <c r="I34" s="48">
        <v>-185</v>
      </c>
      <c r="K34" s="192"/>
    </row>
    <row r="35" spans="2:11" ht="15" customHeight="1" x14ac:dyDescent="0.2">
      <c r="B35" s="60" t="s">
        <v>29</v>
      </c>
      <c r="C35" s="206">
        <v>-955</v>
      </c>
      <c r="D35" s="203"/>
      <c r="E35" s="203">
        <v>-357</v>
      </c>
      <c r="G35" s="236">
        <v>1034</v>
      </c>
      <c r="H35" s="48"/>
      <c r="I35" s="48">
        <v>5997</v>
      </c>
      <c r="K35" s="192"/>
    </row>
    <row r="36" spans="2:11" ht="15" customHeight="1" x14ac:dyDescent="0.2">
      <c r="B36" s="60" t="s">
        <v>46</v>
      </c>
      <c r="C36" s="206">
        <v>-37</v>
      </c>
      <c r="D36" s="206"/>
      <c r="E36" s="203">
        <v>5</v>
      </c>
      <c r="G36" s="236">
        <v>-36</v>
      </c>
      <c r="H36" s="53"/>
      <c r="I36" s="48">
        <v>73</v>
      </c>
      <c r="K36" s="192"/>
    </row>
    <row r="37" spans="2:11" ht="15" customHeight="1" x14ac:dyDescent="0.2">
      <c r="B37" s="60" t="s">
        <v>106</v>
      </c>
      <c r="C37" s="206">
        <v>-591.02891363720141</v>
      </c>
      <c r="D37" s="206"/>
      <c r="E37" s="203">
        <v>-342</v>
      </c>
      <c r="G37" s="236">
        <v>-1544.5309982392009</v>
      </c>
      <c r="H37" s="53"/>
      <c r="I37" s="48">
        <v>-1075</v>
      </c>
      <c r="K37" s="192"/>
    </row>
    <row r="38" spans="2:11" ht="15" customHeight="1" x14ac:dyDescent="0.2">
      <c r="B38" s="60" t="s">
        <v>47</v>
      </c>
      <c r="C38" s="206">
        <v>21</v>
      </c>
      <c r="D38" s="206"/>
      <c r="E38" s="203">
        <v>-15</v>
      </c>
      <c r="G38" s="236">
        <v>184</v>
      </c>
      <c r="H38" s="53"/>
      <c r="I38" s="48">
        <v>-126</v>
      </c>
      <c r="K38" s="192"/>
    </row>
    <row r="39" spans="2:11" ht="15" customHeight="1" x14ac:dyDescent="0.25">
      <c r="B39" s="61" t="s">
        <v>162</v>
      </c>
      <c r="C39" s="239">
        <f>SUM(C14:C38)</f>
        <v>-3589.8816052273596</v>
      </c>
      <c r="D39" s="203"/>
      <c r="E39" s="239">
        <f>SUM(E14:E38)</f>
        <v>-1710.54</v>
      </c>
      <c r="G39" s="240">
        <f>SUM(G14:G38)</f>
        <v>-5447.8341105368218</v>
      </c>
      <c r="H39" s="48"/>
      <c r="I39" s="182">
        <f>SUM(I14:I38)</f>
        <v>-2258</v>
      </c>
      <c r="K39" s="192"/>
    </row>
    <row r="40" spans="2:11" s="61" customFormat="1" ht="15" customHeight="1" x14ac:dyDescent="0.25">
      <c r="B40" s="60"/>
      <c r="C40" s="233"/>
      <c r="D40" s="234"/>
      <c r="E40" s="234"/>
      <c r="F40" s="226"/>
      <c r="G40" s="235"/>
      <c r="H40" s="181"/>
      <c r="I40" s="181"/>
    </row>
    <row r="41" spans="2:11" ht="15" customHeight="1" x14ac:dyDescent="0.25">
      <c r="B41" s="61" t="s">
        <v>48</v>
      </c>
      <c r="C41" s="233"/>
      <c r="D41" s="234"/>
      <c r="E41" s="234"/>
      <c r="G41" s="235"/>
      <c r="H41" s="181"/>
      <c r="I41" s="181"/>
    </row>
    <row r="42" spans="2:11" ht="15" customHeight="1" x14ac:dyDescent="0.25">
      <c r="B42" s="61"/>
      <c r="C42" s="233"/>
      <c r="D42" s="234"/>
      <c r="E42" s="234"/>
      <c r="G42" s="235"/>
      <c r="H42" s="181"/>
      <c r="I42" s="181"/>
    </row>
    <row r="43" spans="2:11" ht="15" customHeight="1" x14ac:dyDescent="0.2">
      <c r="B43" s="60" t="s">
        <v>144</v>
      </c>
      <c r="C43" s="233">
        <v>2</v>
      </c>
      <c r="D43" s="234"/>
      <c r="E43" s="203">
        <v>1</v>
      </c>
      <c r="G43" s="235">
        <v>5.851914795510309</v>
      </c>
      <c r="H43" s="181"/>
      <c r="I43" s="48">
        <v>1</v>
      </c>
    </row>
    <row r="44" spans="2:11" ht="15" customHeight="1" x14ac:dyDescent="0.2">
      <c r="B44" s="60" t="s">
        <v>116</v>
      </c>
      <c r="C44" s="206">
        <v>489</v>
      </c>
      <c r="D44" s="206"/>
      <c r="E44" s="203">
        <v>-1027</v>
      </c>
      <c r="G44" s="236">
        <v>-1100</v>
      </c>
      <c r="H44" s="53"/>
      <c r="I44" s="48">
        <v>-2462</v>
      </c>
    </row>
    <row r="45" spans="2:11" ht="15" customHeight="1" x14ac:dyDescent="0.2">
      <c r="B45" s="60" t="s">
        <v>49</v>
      </c>
      <c r="C45" s="206">
        <v>-105</v>
      </c>
      <c r="D45" s="206"/>
      <c r="E45" s="203">
        <v>-309</v>
      </c>
      <c r="G45" s="236">
        <v>-1543.1294484521104</v>
      </c>
      <c r="H45" s="53"/>
      <c r="I45" s="48">
        <v>-1259</v>
      </c>
    </row>
    <row r="46" spans="2:11" ht="15" customHeight="1" x14ac:dyDescent="0.25">
      <c r="B46" s="61" t="s">
        <v>160</v>
      </c>
      <c r="C46" s="239">
        <f>SUM(C43:C45)</f>
        <v>386</v>
      </c>
      <c r="D46" s="203"/>
      <c r="E46" s="239">
        <f>SUM(E43:E45)</f>
        <v>-1335</v>
      </c>
      <c r="G46" s="240">
        <f>SUM(G43:G45)</f>
        <v>-2637.2775336566001</v>
      </c>
      <c r="H46" s="48"/>
      <c r="I46" s="182">
        <f>SUM(I43:I45)</f>
        <v>-3720</v>
      </c>
    </row>
    <row r="47" spans="2:11" ht="15" customHeight="1" x14ac:dyDescent="0.2">
      <c r="C47" s="241"/>
      <c r="D47" s="234"/>
      <c r="E47" s="234"/>
      <c r="G47" s="235"/>
      <c r="H47" s="181"/>
      <c r="I47" s="181"/>
    </row>
    <row r="48" spans="2:11" ht="15" customHeight="1" x14ac:dyDescent="0.25">
      <c r="B48" s="61" t="s">
        <v>50</v>
      </c>
      <c r="C48" s="241"/>
      <c r="D48" s="234"/>
      <c r="E48" s="234"/>
      <c r="G48" s="235"/>
      <c r="H48" s="181"/>
      <c r="I48" s="181"/>
    </row>
    <row r="49" spans="2:9" ht="15" customHeight="1" x14ac:dyDescent="0.25">
      <c r="B49" s="61"/>
      <c r="C49" s="241"/>
      <c r="D49" s="234"/>
      <c r="E49" s="234"/>
      <c r="G49" s="235"/>
      <c r="H49" s="181"/>
      <c r="I49" s="181"/>
    </row>
    <row r="50" spans="2:9" ht="15" customHeight="1" x14ac:dyDescent="0.2">
      <c r="B50" s="60" t="s">
        <v>151</v>
      </c>
      <c r="C50" s="232">
        <v>0</v>
      </c>
      <c r="D50" s="242"/>
      <c r="E50" s="232">
        <v>0</v>
      </c>
      <c r="F50" s="242"/>
      <c r="G50" s="232">
        <v>9442</v>
      </c>
      <c r="H50" s="189"/>
      <c r="I50" s="122" t="s">
        <v>152</v>
      </c>
    </row>
    <row r="51" spans="2:9" ht="15" customHeight="1" x14ac:dyDescent="0.2">
      <c r="B51" s="60" t="s">
        <v>147</v>
      </c>
      <c r="C51" s="232">
        <v>0</v>
      </c>
      <c r="D51" s="232"/>
      <c r="E51" s="232">
        <v>0</v>
      </c>
      <c r="F51" s="242"/>
      <c r="G51" s="232">
        <v>0</v>
      </c>
      <c r="H51" s="122"/>
      <c r="I51" s="122">
        <v>-2680</v>
      </c>
    </row>
    <row r="52" spans="2:9" ht="15" customHeight="1" x14ac:dyDescent="0.2">
      <c r="B52" s="60" t="s">
        <v>51</v>
      </c>
      <c r="C52" s="243">
        <v>0</v>
      </c>
      <c r="D52" s="242"/>
      <c r="E52" s="243">
        <v>231</v>
      </c>
      <c r="F52" s="242"/>
      <c r="G52" s="243">
        <v>0</v>
      </c>
      <c r="H52" s="189"/>
      <c r="I52" s="128">
        <v>743</v>
      </c>
    </row>
    <row r="53" spans="2:9" ht="15" customHeight="1" x14ac:dyDescent="0.25">
      <c r="B53" s="61" t="s">
        <v>150</v>
      </c>
      <c r="C53" s="206">
        <f>SUM(C50:C52)</f>
        <v>0</v>
      </c>
      <c r="D53" s="244"/>
      <c r="E53" s="206">
        <f>SUM(E50:E52)</f>
        <v>231</v>
      </c>
      <c r="G53" s="236">
        <f>SUM(G50:G52)</f>
        <v>9442</v>
      </c>
      <c r="H53" s="190"/>
      <c r="I53" s="53">
        <f>SUM(I50:I52)</f>
        <v>-1937</v>
      </c>
    </row>
    <row r="54" spans="2:9" ht="15" customHeight="1" x14ac:dyDescent="0.25">
      <c r="B54" s="61" t="s">
        <v>108</v>
      </c>
      <c r="C54" s="206">
        <v>-1</v>
      </c>
      <c r="D54" s="234"/>
      <c r="E54" s="203">
        <v>-76</v>
      </c>
      <c r="G54" s="236">
        <v>-14</v>
      </c>
      <c r="H54" s="181"/>
      <c r="I54" s="48">
        <v>-124</v>
      </c>
    </row>
    <row r="55" spans="2:9" ht="15" customHeight="1" x14ac:dyDescent="0.25">
      <c r="B55" s="61" t="s">
        <v>95</v>
      </c>
      <c r="C55" s="245">
        <f>C54+C53+C46+C39</f>
        <v>-3204.8816052273596</v>
      </c>
      <c r="D55" s="245"/>
      <c r="E55" s="245">
        <f>E54+E53+E46+E39</f>
        <v>-2890.54</v>
      </c>
      <c r="G55" s="246">
        <f>G54+G53+G46+G39</f>
        <v>1342.8883558065781</v>
      </c>
      <c r="H55" s="183"/>
      <c r="I55" s="183">
        <f>I54+I53+I46+I39</f>
        <v>-8039</v>
      </c>
    </row>
    <row r="56" spans="2:9" ht="15" customHeight="1" x14ac:dyDescent="0.25">
      <c r="B56" s="61" t="s">
        <v>87</v>
      </c>
      <c r="C56" s="247">
        <v>16674.753414027138</v>
      </c>
      <c r="D56" s="244"/>
      <c r="E56" s="247">
        <v>13008</v>
      </c>
      <c r="G56" s="248">
        <v>12127</v>
      </c>
      <c r="H56" s="190"/>
      <c r="I56" s="184">
        <v>18156</v>
      </c>
    </row>
    <row r="57" spans="2:9" ht="15" customHeight="1" thickBot="1" x14ac:dyDescent="0.3">
      <c r="B57" s="61" t="s">
        <v>88</v>
      </c>
      <c r="C57" s="249">
        <f>SUM(C55:C56)</f>
        <v>13469.871808799779</v>
      </c>
      <c r="D57" s="250"/>
      <c r="E57" s="249">
        <f>SUM(E55:E56)</f>
        <v>10117.459999999999</v>
      </c>
      <c r="G57" s="249">
        <f>SUM(G55:G56)</f>
        <v>13469.888355806579</v>
      </c>
      <c r="H57" s="191"/>
      <c r="I57" s="185">
        <f>SUM(I55:I56)</f>
        <v>10117</v>
      </c>
    </row>
    <row r="58" spans="2:9" ht="15" customHeight="1" thickTop="1" x14ac:dyDescent="0.2"/>
    <row r="59" spans="2:9" s="61" customFormat="1" ht="31.5" x14ac:dyDescent="0.25">
      <c r="B59" s="31" t="s">
        <v>89</v>
      </c>
      <c r="C59" s="251"/>
      <c r="D59" s="231"/>
      <c r="E59" s="231"/>
      <c r="F59" s="221"/>
      <c r="G59" s="251"/>
      <c r="H59" s="147"/>
      <c r="I59" s="147"/>
    </row>
    <row r="60" spans="2:9" s="61" customFormat="1" ht="15" customHeight="1" x14ac:dyDescent="0.25">
      <c r="B60" s="60" t="s">
        <v>90</v>
      </c>
      <c r="C60" s="202">
        <v>12894</v>
      </c>
      <c r="D60" s="231"/>
      <c r="E60" s="202">
        <v>9546</v>
      </c>
      <c r="F60" s="221"/>
      <c r="G60" s="202">
        <v>12894</v>
      </c>
      <c r="H60" s="147"/>
      <c r="I60" s="46">
        <v>9546</v>
      </c>
    </row>
    <row r="61" spans="2:9" s="61" customFormat="1" ht="15" customHeight="1" x14ac:dyDescent="0.25">
      <c r="B61" s="60" t="s">
        <v>91</v>
      </c>
      <c r="C61" s="204">
        <v>576</v>
      </c>
      <c r="D61" s="231"/>
      <c r="E61" s="204">
        <v>571</v>
      </c>
      <c r="F61" s="221"/>
      <c r="G61" s="204">
        <v>576</v>
      </c>
      <c r="H61" s="147"/>
      <c r="I61" s="49">
        <v>571</v>
      </c>
    </row>
    <row r="62" spans="2:9" s="61" customFormat="1" ht="15" customHeight="1" x14ac:dyDescent="0.25">
      <c r="B62" s="148"/>
      <c r="C62" s="251"/>
      <c r="D62" s="231"/>
      <c r="E62" s="251"/>
      <c r="F62" s="221"/>
      <c r="G62" s="251"/>
      <c r="H62" s="147"/>
      <c r="I62" s="186"/>
    </row>
    <row r="63" spans="2:9" ht="15" customHeight="1" thickBot="1" x14ac:dyDescent="0.3">
      <c r="B63" s="31" t="s">
        <v>92</v>
      </c>
      <c r="C63" s="249">
        <f>SUM(C60:C61)</f>
        <v>13470</v>
      </c>
      <c r="D63" s="231"/>
      <c r="E63" s="249">
        <f>SUM(E60:E61)</f>
        <v>10117</v>
      </c>
      <c r="G63" s="249">
        <f>SUM(G60:G61)</f>
        <v>13470</v>
      </c>
      <c r="H63" s="147"/>
      <c r="I63" s="185">
        <f>SUM(I60:I61)</f>
        <v>10117</v>
      </c>
    </row>
    <row r="64" spans="2:9" ht="15" customHeight="1" thickTop="1" x14ac:dyDescent="0.2">
      <c r="C64" s="230"/>
      <c r="D64" s="231"/>
      <c r="E64" s="231"/>
      <c r="G64" s="230"/>
      <c r="H64" s="147"/>
      <c r="I64" s="147"/>
    </row>
    <row r="65" spans="3:9" x14ac:dyDescent="0.2">
      <c r="C65" s="230"/>
      <c r="D65" s="231"/>
      <c r="E65" s="231"/>
      <c r="G65" s="230"/>
      <c r="H65" s="147"/>
      <c r="I65" s="147"/>
    </row>
    <row r="66" spans="3:9" x14ac:dyDescent="0.2">
      <c r="C66" s="230"/>
      <c r="D66" s="231"/>
      <c r="E66" s="231"/>
      <c r="G66" s="230"/>
      <c r="H66" s="147"/>
      <c r="I66" s="147"/>
    </row>
    <row r="67" spans="3:9" x14ac:dyDescent="0.2">
      <c r="C67" s="230"/>
      <c r="D67" s="231"/>
      <c r="E67" s="231"/>
      <c r="G67" s="230"/>
      <c r="H67" s="147"/>
      <c r="I67" s="147"/>
    </row>
    <row r="68" spans="3:9" x14ac:dyDescent="0.2">
      <c r="C68" s="230"/>
      <c r="D68" s="231"/>
      <c r="E68" s="231"/>
      <c r="G68" s="230"/>
      <c r="H68" s="147"/>
      <c r="I68" s="147"/>
    </row>
    <row r="69" spans="3:9" x14ac:dyDescent="0.2">
      <c r="C69" s="230"/>
      <c r="D69" s="231"/>
      <c r="E69" s="231"/>
      <c r="G69" s="230"/>
      <c r="H69" s="147"/>
      <c r="I69" s="147"/>
    </row>
    <row r="70" spans="3:9" x14ac:dyDescent="0.2">
      <c r="C70" s="230"/>
      <c r="D70" s="231"/>
      <c r="E70" s="231"/>
      <c r="G70" s="230"/>
      <c r="H70" s="147"/>
      <c r="I70" s="147"/>
    </row>
    <row r="71" spans="3:9" x14ac:dyDescent="0.2">
      <c r="C71" s="230"/>
      <c r="D71" s="231"/>
      <c r="E71" s="231"/>
      <c r="G71" s="230"/>
      <c r="H71" s="147"/>
      <c r="I71" s="147"/>
    </row>
    <row r="72" spans="3:9" x14ac:dyDescent="0.2">
      <c r="C72" s="230"/>
      <c r="D72" s="231"/>
      <c r="E72" s="231"/>
      <c r="G72" s="230"/>
      <c r="H72" s="147"/>
      <c r="I72" s="147"/>
    </row>
    <row r="73" spans="3:9" x14ac:dyDescent="0.2">
      <c r="C73" s="222"/>
      <c r="D73" s="223"/>
      <c r="E73" s="223"/>
      <c r="G73" s="222"/>
      <c r="H73" s="154"/>
      <c r="I73" s="154"/>
    </row>
    <row r="74" spans="3:9" x14ac:dyDescent="0.2">
      <c r="C74" s="222"/>
      <c r="D74" s="223"/>
      <c r="E74" s="223"/>
      <c r="G74" s="222"/>
      <c r="H74" s="154"/>
      <c r="I74" s="154"/>
    </row>
    <row r="75" spans="3:9" x14ac:dyDescent="0.2">
      <c r="C75" s="222"/>
      <c r="D75" s="223"/>
      <c r="E75" s="223"/>
      <c r="G75" s="222"/>
      <c r="H75" s="154"/>
      <c r="I75" s="154"/>
    </row>
    <row r="76" spans="3:9" x14ac:dyDescent="0.2">
      <c r="C76" s="222"/>
      <c r="D76" s="223"/>
      <c r="E76" s="223"/>
      <c r="G76" s="222"/>
      <c r="H76" s="154"/>
      <c r="I76" s="154"/>
    </row>
    <row r="77" spans="3:9" x14ac:dyDescent="0.2">
      <c r="C77" s="222"/>
      <c r="D77" s="223"/>
      <c r="E77" s="223"/>
      <c r="G77" s="222"/>
      <c r="H77" s="154"/>
      <c r="I77" s="154"/>
    </row>
    <row r="78" spans="3:9" x14ac:dyDescent="0.2">
      <c r="C78" s="222"/>
      <c r="D78" s="223"/>
      <c r="E78" s="223"/>
      <c r="G78" s="222"/>
      <c r="H78" s="154"/>
      <c r="I78" s="154"/>
    </row>
    <row r="79" spans="3:9" x14ac:dyDescent="0.2">
      <c r="C79" s="222"/>
      <c r="D79" s="223"/>
      <c r="E79" s="223"/>
      <c r="G79" s="222"/>
      <c r="H79" s="154"/>
      <c r="I79" s="154"/>
    </row>
    <row r="80" spans="3:9" x14ac:dyDescent="0.2">
      <c r="C80" s="222"/>
      <c r="D80" s="223"/>
      <c r="E80" s="223"/>
      <c r="G80" s="222"/>
      <c r="H80" s="154"/>
      <c r="I80" s="154"/>
    </row>
    <row r="81" spans="3:9" x14ac:dyDescent="0.2">
      <c r="C81" s="222"/>
      <c r="D81" s="223"/>
      <c r="E81" s="223"/>
      <c r="G81" s="222"/>
      <c r="H81" s="154"/>
      <c r="I81" s="154"/>
    </row>
    <row r="82" spans="3:9" x14ac:dyDescent="0.2">
      <c r="C82" s="222"/>
      <c r="D82" s="223"/>
      <c r="E82" s="223"/>
      <c r="G82" s="222"/>
      <c r="H82" s="154"/>
      <c r="I82" s="154"/>
    </row>
    <row r="83" spans="3:9" x14ac:dyDescent="0.2">
      <c r="C83" s="222"/>
      <c r="D83" s="223"/>
      <c r="E83" s="223"/>
      <c r="G83" s="222"/>
      <c r="H83" s="154"/>
      <c r="I83" s="154"/>
    </row>
    <row r="84" spans="3:9" x14ac:dyDescent="0.2">
      <c r="C84" s="222"/>
      <c r="D84" s="223"/>
      <c r="E84" s="223"/>
      <c r="G84" s="222"/>
      <c r="H84" s="154"/>
      <c r="I84" s="154"/>
    </row>
    <row r="85" spans="3:9" x14ac:dyDescent="0.2">
      <c r="C85" s="222"/>
      <c r="D85" s="223"/>
      <c r="E85" s="223"/>
      <c r="G85" s="222"/>
      <c r="H85" s="154"/>
      <c r="I85" s="154"/>
    </row>
    <row r="86" spans="3:9" x14ac:dyDescent="0.2">
      <c r="C86" s="222"/>
      <c r="D86" s="223"/>
      <c r="E86" s="223"/>
      <c r="G86" s="222"/>
      <c r="H86" s="154"/>
      <c r="I86" s="154"/>
    </row>
  </sheetData>
  <mergeCells count="7">
    <mergeCell ref="G9:I9"/>
    <mergeCell ref="G10:I10"/>
    <mergeCell ref="C10:E10"/>
    <mergeCell ref="C9:E9"/>
    <mergeCell ref="B2:I2"/>
    <mergeCell ref="B4:I4"/>
    <mergeCell ref="B6:I6"/>
  </mergeCells>
  <printOptions horizontalCentered="1"/>
  <pageMargins left="0.25" right="0.25" top="0.75" bottom="0.75" header="0.3" footer="0.3"/>
  <pageSetup scale="69" orientation="portrait" r:id="rId1"/>
  <headerFooter alignWithMargins="0">
    <oddFooter>&amp;L&amp;8&amp;Z&amp;F&amp;R&amp;8&amp;A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B1:K69"/>
  <sheetViews>
    <sheetView showGridLines="0" zoomScale="80" zoomScaleNormal="80" workbookViewId="0">
      <selection activeCell="J17" sqref="J17:J44"/>
    </sheetView>
  </sheetViews>
  <sheetFormatPr defaultColWidth="9.140625" defaultRowHeight="15" x14ac:dyDescent="0.2"/>
  <cols>
    <col min="1" max="1" width="9.140625" style="60"/>
    <col min="2" max="2" width="52.7109375" style="60" customWidth="1"/>
    <col min="3" max="3" width="18" style="60" customWidth="1"/>
    <col min="4" max="4" width="9.28515625" style="60" bestFit="1" customWidth="1"/>
    <col min="5" max="5" width="16.140625" style="60" customWidth="1"/>
    <col min="6" max="6" width="7.28515625" style="131" bestFit="1" customWidth="1"/>
    <col min="7" max="7" width="5.85546875" style="131" customWidth="1"/>
    <col min="8" max="8" width="11.7109375" style="60" customWidth="1"/>
    <col min="9" max="9" width="8.85546875" style="60" customWidth="1"/>
    <col min="10" max="10" width="15" style="60" customWidth="1"/>
    <col min="11" max="11" width="8.85546875" style="60" customWidth="1"/>
    <col min="12" max="16384" width="9.140625" style="60"/>
  </cols>
  <sheetData>
    <row r="1" spans="2:11" ht="15" customHeight="1" x14ac:dyDescent="0.2"/>
    <row r="2" spans="2:11" ht="15" customHeight="1" x14ac:dyDescent="0.25">
      <c r="B2" s="254" t="s">
        <v>0</v>
      </c>
      <c r="C2" s="254"/>
      <c r="D2" s="254"/>
      <c r="E2" s="254"/>
      <c r="F2" s="1"/>
      <c r="G2" s="1"/>
    </row>
    <row r="3" spans="2:11" ht="15" customHeight="1" x14ac:dyDescent="0.25">
      <c r="B3" s="119"/>
      <c r="C3" s="120"/>
      <c r="D3" s="120"/>
      <c r="E3" s="132"/>
    </row>
    <row r="4" spans="2:11" ht="15" customHeight="1" x14ac:dyDescent="0.25">
      <c r="B4" s="254" t="s">
        <v>1</v>
      </c>
      <c r="C4" s="254"/>
      <c r="D4" s="254"/>
      <c r="E4" s="254"/>
      <c r="F4" s="1"/>
      <c r="G4" s="1"/>
    </row>
    <row r="5" spans="2:11" ht="15" customHeight="1" x14ac:dyDescent="0.25">
      <c r="B5" s="119"/>
      <c r="C5" s="120"/>
      <c r="D5" s="120"/>
      <c r="E5" s="132"/>
    </row>
    <row r="6" spans="2:11" ht="15" customHeight="1" x14ac:dyDescent="0.2">
      <c r="B6" s="255" t="s">
        <v>96</v>
      </c>
      <c r="C6" s="255"/>
      <c r="D6" s="255"/>
      <c r="E6" s="255"/>
      <c r="F6" s="133"/>
      <c r="G6" s="133"/>
    </row>
    <row r="7" spans="2:11" ht="15" customHeight="1" x14ac:dyDescent="0.2"/>
    <row r="8" spans="2:11" ht="15" customHeight="1" x14ac:dyDescent="0.2"/>
    <row r="9" spans="2:11" ht="15" customHeight="1" x14ac:dyDescent="0.2"/>
    <row r="10" spans="2:11" ht="15" customHeight="1" x14ac:dyDescent="0.2"/>
    <row r="11" spans="2:11" ht="15" customHeight="1" x14ac:dyDescent="0.2"/>
    <row r="12" spans="2:11" ht="15" customHeight="1" x14ac:dyDescent="0.2">
      <c r="B12" s="258"/>
      <c r="C12" s="256" t="s">
        <v>2</v>
      </c>
      <c r="D12" s="256"/>
      <c r="E12" s="256"/>
      <c r="F12" s="256"/>
      <c r="G12" s="9"/>
      <c r="H12" s="256" t="s">
        <v>159</v>
      </c>
      <c r="I12" s="256"/>
      <c r="J12" s="256"/>
      <c r="K12" s="256"/>
    </row>
    <row r="13" spans="2:11" ht="15" customHeight="1" x14ac:dyDescent="0.2">
      <c r="B13" s="258"/>
      <c r="C13" s="257" t="s">
        <v>158</v>
      </c>
      <c r="D13" s="257"/>
      <c r="E13" s="257"/>
      <c r="F13" s="257"/>
      <c r="G13" s="9"/>
      <c r="H13" s="257" t="str">
        <f>C13</f>
        <v>September 30</v>
      </c>
      <c r="I13" s="257"/>
      <c r="J13" s="257"/>
      <c r="K13" s="257"/>
    </row>
    <row r="14" spans="2:11" ht="15" customHeight="1" x14ac:dyDescent="0.2">
      <c r="B14" s="118" t="s">
        <v>3</v>
      </c>
      <c r="C14" s="11">
        <v>2020</v>
      </c>
      <c r="D14" s="110" t="s">
        <v>135</v>
      </c>
      <c r="E14" s="11">
        <v>2019</v>
      </c>
      <c r="F14" s="110" t="s">
        <v>135</v>
      </c>
      <c r="G14" s="11"/>
      <c r="H14" s="11">
        <v>2020</v>
      </c>
      <c r="I14" s="110" t="s">
        <v>135</v>
      </c>
      <c r="J14" s="11">
        <v>2019</v>
      </c>
      <c r="K14" s="110" t="s">
        <v>135</v>
      </c>
    </row>
    <row r="15" spans="2:11" ht="15" customHeight="1" x14ac:dyDescent="0.2">
      <c r="B15" s="118"/>
      <c r="C15" s="13" t="s">
        <v>4</v>
      </c>
      <c r="D15" s="13"/>
      <c r="E15" s="13" t="s">
        <v>4</v>
      </c>
      <c r="F15" s="14"/>
      <c r="G15" s="14"/>
      <c r="H15" s="13" t="s">
        <v>4</v>
      </c>
      <c r="I15" s="13"/>
      <c r="J15" s="13" t="s">
        <v>4</v>
      </c>
    </row>
    <row r="16" spans="2:11" ht="15" customHeight="1" x14ac:dyDescent="0.2">
      <c r="B16" s="118"/>
      <c r="C16" s="15"/>
      <c r="D16" s="15"/>
      <c r="E16" s="15"/>
      <c r="F16" s="16"/>
      <c r="G16" s="16"/>
    </row>
    <row r="17" spans="2:11" ht="15" customHeight="1" x14ac:dyDescent="0.2">
      <c r="B17" s="17" t="s">
        <v>5</v>
      </c>
      <c r="C17" s="138">
        <v>9114</v>
      </c>
      <c r="D17" s="109">
        <f>C17/C17</f>
        <v>1</v>
      </c>
      <c r="E17" s="138">
        <v>9496</v>
      </c>
      <c r="F17" s="111">
        <f>E17/$E$17</f>
        <v>1</v>
      </c>
      <c r="G17" s="19"/>
      <c r="H17" s="138">
        <v>27944</v>
      </c>
      <c r="I17" s="111">
        <f>H17/$H$17</f>
        <v>1</v>
      </c>
      <c r="J17" s="138">
        <v>28862</v>
      </c>
      <c r="K17" s="111">
        <f>J17/$J$17</f>
        <v>1</v>
      </c>
    </row>
    <row r="18" spans="2:11" ht="15" customHeight="1" x14ac:dyDescent="0.2">
      <c r="B18" s="17"/>
      <c r="C18" s="18"/>
      <c r="D18" s="20"/>
      <c r="E18" s="20"/>
      <c r="F18" s="21"/>
      <c r="G18" s="21"/>
      <c r="H18" s="18"/>
      <c r="I18" s="20"/>
      <c r="J18" s="20"/>
    </row>
    <row r="19" spans="2:11" ht="15" customHeight="1" x14ac:dyDescent="0.2">
      <c r="B19" s="17" t="s">
        <v>125</v>
      </c>
      <c r="C19" s="128">
        <v>3792</v>
      </c>
      <c r="D19" s="112">
        <f>C19/$C$17</f>
        <v>0.4160631994733377</v>
      </c>
      <c r="E19" s="128">
        <v>3712</v>
      </c>
      <c r="F19" s="112">
        <f>E19/$E$17</f>
        <v>0.39090143218197138</v>
      </c>
      <c r="G19" s="123"/>
      <c r="H19" s="128">
        <v>11168</v>
      </c>
      <c r="I19" s="112">
        <f>H19/$H$17</f>
        <v>0.3996564557686802</v>
      </c>
      <c r="J19" s="128">
        <v>11501</v>
      </c>
      <c r="K19" s="112">
        <f>J19/$J$17</f>
        <v>0.3984824336497817</v>
      </c>
    </row>
    <row r="20" spans="2:11" s="131" customFormat="1" ht="15" customHeight="1" x14ac:dyDescent="0.2">
      <c r="B20" s="23"/>
      <c r="C20" s="123"/>
      <c r="D20" s="21"/>
      <c r="E20" s="123"/>
      <c r="F20" s="21"/>
      <c r="G20" s="123"/>
      <c r="H20" s="123"/>
      <c r="I20" s="21"/>
      <c r="J20" s="123"/>
    </row>
    <row r="21" spans="2:11" ht="15" customHeight="1" x14ac:dyDescent="0.2">
      <c r="B21" s="17" t="s">
        <v>6</v>
      </c>
      <c r="C21" s="128">
        <v>5322</v>
      </c>
      <c r="D21" s="112">
        <f>C21/$C$17</f>
        <v>0.5839368005266623</v>
      </c>
      <c r="E21" s="128">
        <v>5784</v>
      </c>
      <c r="F21" s="112">
        <f>E21/$E$17</f>
        <v>0.60909856781802862</v>
      </c>
      <c r="G21" s="123"/>
      <c r="H21" s="128">
        <v>16776</v>
      </c>
      <c r="I21" s="112">
        <f>H21/$H$17</f>
        <v>0.60034354423131975</v>
      </c>
      <c r="J21" s="128">
        <v>17361</v>
      </c>
      <c r="K21" s="112">
        <f>J21/$J$17</f>
        <v>0.60151756635021825</v>
      </c>
    </row>
    <row r="22" spans="2:11" ht="15" customHeight="1" x14ac:dyDescent="0.2">
      <c r="B22" s="17"/>
      <c r="C22" s="123"/>
      <c r="D22" s="134"/>
      <c r="E22" s="123"/>
      <c r="F22" s="134"/>
      <c r="G22" s="123"/>
      <c r="H22" s="123"/>
      <c r="I22" s="134"/>
      <c r="J22" s="123"/>
    </row>
    <row r="23" spans="2:11" ht="15" customHeight="1" x14ac:dyDescent="0.2">
      <c r="B23" s="17"/>
      <c r="C23" s="123"/>
      <c r="D23" s="21"/>
      <c r="E23" s="123"/>
      <c r="F23" s="21"/>
      <c r="G23" s="123"/>
      <c r="H23" s="123"/>
      <c r="I23" s="21"/>
      <c r="J23" s="123"/>
    </row>
    <row r="24" spans="2:11" ht="15" customHeight="1" x14ac:dyDescent="0.2">
      <c r="B24" s="17" t="s">
        <v>7</v>
      </c>
      <c r="C24" s="122"/>
      <c r="D24" s="20"/>
      <c r="E24" s="122"/>
      <c r="F24" s="21"/>
      <c r="G24" s="123"/>
      <c r="H24" s="122"/>
      <c r="I24" s="20"/>
      <c r="J24" s="122"/>
    </row>
    <row r="25" spans="2:11" ht="15" customHeight="1" x14ac:dyDescent="0.2">
      <c r="B25" s="17"/>
      <c r="C25" s="122"/>
      <c r="D25" s="20"/>
      <c r="E25" s="122"/>
      <c r="F25" s="21"/>
      <c r="G25" s="123"/>
      <c r="H25" s="122"/>
      <c r="I25" s="20"/>
      <c r="J25" s="122"/>
    </row>
    <row r="26" spans="2:11" ht="15" customHeight="1" x14ac:dyDescent="0.2">
      <c r="B26" s="17" t="s">
        <v>126</v>
      </c>
      <c r="C26" s="122">
        <v>4768.8289867592839</v>
      </c>
      <c r="D26" s="111">
        <f>C26/$C$17</f>
        <v>0.52324215347369807</v>
      </c>
      <c r="E26" s="135">
        <v>3516</v>
      </c>
      <c r="F26" s="111">
        <f>E26/$E$17</f>
        <v>0.37026116259477676</v>
      </c>
      <c r="G26" s="123"/>
      <c r="H26" s="122">
        <v>12264.029234180762</v>
      </c>
      <c r="I26" s="111">
        <f>H26/$H$17</f>
        <v>0.43887880168124682</v>
      </c>
      <c r="J26" s="122">
        <v>11990</v>
      </c>
      <c r="K26" s="111">
        <f>J26/$J$17</f>
        <v>0.41542512646386254</v>
      </c>
    </row>
    <row r="27" spans="2:11" ht="15" customHeight="1" x14ac:dyDescent="0.2">
      <c r="B27" s="17"/>
      <c r="C27" s="122"/>
      <c r="D27" s="20"/>
      <c r="E27" s="122"/>
      <c r="F27" s="21"/>
      <c r="G27" s="123"/>
      <c r="H27" s="122"/>
      <c r="I27" s="20"/>
      <c r="J27" s="122"/>
      <c r="K27" s="111"/>
    </row>
    <row r="28" spans="2:11" ht="15" customHeight="1" x14ac:dyDescent="0.2">
      <c r="B28" s="17" t="s">
        <v>127</v>
      </c>
      <c r="C28" s="122">
        <v>2941.7114094704257</v>
      </c>
      <c r="D28" s="111">
        <f>C28/$C$17</f>
        <v>0.32276842324670019</v>
      </c>
      <c r="E28" s="122">
        <v>3027</v>
      </c>
      <c r="F28" s="111">
        <f>E28/$E$17</f>
        <v>0.31876579612468409</v>
      </c>
      <c r="G28" s="123"/>
      <c r="H28" s="122">
        <v>9123.3483202557654</v>
      </c>
      <c r="I28" s="111">
        <f>H28/$H$17</f>
        <v>0.32648684226509322</v>
      </c>
      <c r="J28" s="122">
        <v>10473</v>
      </c>
      <c r="K28" s="111">
        <f>J28/$J$17</f>
        <v>0.36286466634328873</v>
      </c>
    </row>
    <row r="29" spans="2:11" ht="15" customHeight="1" x14ac:dyDescent="0.2">
      <c r="B29" s="17"/>
      <c r="C29" s="122"/>
      <c r="D29" s="20"/>
      <c r="E29" s="122"/>
      <c r="F29" s="21"/>
      <c r="G29" s="123"/>
      <c r="H29" s="122"/>
      <c r="I29" s="20"/>
      <c r="J29" s="122"/>
      <c r="K29" s="131"/>
    </row>
    <row r="30" spans="2:11" ht="15" customHeight="1" x14ac:dyDescent="0.2">
      <c r="B30" s="17" t="s">
        <v>128</v>
      </c>
      <c r="C30" s="128">
        <v>2301.761888313943</v>
      </c>
      <c r="D30" s="112">
        <f>C30/$C$17</f>
        <v>0.25255232480951756</v>
      </c>
      <c r="E30" s="128">
        <v>2484</v>
      </c>
      <c r="F30" s="112">
        <f>E30/$E$17</f>
        <v>0.26158382476832348</v>
      </c>
      <c r="G30" s="123"/>
      <c r="H30" s="128">
        <v>6992.0737337509718</v>
      </c>
      <c r="I30" s="112">
        <f>H30/$H$17</f>
        <v>0.25021735377007487</v>
      </c>
      <c r="J30" s="128">
        <v>7314</v>
      </c>
      <c r="K30" s="112">
        <f>J30/$J$17</f>
        <v>0.25341279190631277</v>
      </c>
    </row>
    <row r="31" spans="2:11" s="131" customFormat="1" ht="15" customHeight="1" x14ac:dyDescent="0.2">
      <c r="B31" s="23"/>
      <c r="C31" s="123"/>
      <c r="D31" s="21"/>
      <c r="E31" s="123"/>
      <c r="F31" s="21"/>
      <c r="G31" s="123"/>
      <c r="H31" s="123"/>
      <c r="I31" s="21"/>
      <c r="J31" s="123"/>
    </row>
    <row r="32" spans="2:11" ht="15" customHeight="1" x14ac:dyDescent="0.2">
      <c r="B32" s="17" t="s">
        <v>129</v>
      </c>
      <c r="C32" s="128">
        <v>10013</v>
      </c>
      <c r="D32" s="112">
        <f>C32/$C$17</f>
        <v>1.0986394557823129</v>
      </c>
      <c r="E32" s="128">
        <v>9027</v>
      </c>
      <c r="F32" s="112">
        <f>E32/$E$17</f>
        <v>0.95061078348778438</v>
      </c>
      <c r="G32" s="123"/>
      <c r="H32" s="128">
        <v>28379.451288187502</v>
      </c>
      <c r="I32" s="112">
        <f>H32/$H$17</f>
        <v>1.015582997716415</v>
      </c>
      <c r="J32" s="128">
        <v>29777</v>
      </c>
      <c r="K32" s="112">
        <f>J32/$J$17</f>
        <v>1.031702584713464</v>
      </c>
    </row>
    <row r="33" spans="2:11" ht="15" customHeight="1" x14ac:dyDescent="0.2">
      <c r="B33" s="17"/>
      <c r="C33" s="123"/>
      <c r="D33" s="21"/>
      <c r="E33" s="123"/>
      <c r="F33" s="21"/>
      <c r="G33" s="123"/>
      <c r="H33" s="123"/>
      <c r="I33" s="111"/>
      <c r="J33" s="123"/>
    </row>
    <row r="34" spans="2:11" ht="15" customHeight="1" x14ac:dyDescent="0.2">
      <c r="B34" s="17" t="s">
        <v>8</v>
      </c>
      <c r="C34" s="123">
        <v>-4691</v>
      </c>
      <c r="D34" s="111">
        <f>C34/$C$17</f>
        <v>-0.51470265525565062</v>
      </c>
      <c r="E34" s="123">
        <v>-3243</v>
      </c>
      <c r="F34" s="111">
        <f>E34/$E$17</f>
        <v>-0.3415122156697557</v>
      </c>
      <c r="G34" s="123"/>
      <c r="H34" s="123">
        <v>-11603.4512881875</v>
      </c>
      <c r="I34" s="111">
        <f>H34/$H$17</f>
        <v>-0.41523945348509517</v>
      </c>
      <c r="J34" s="123">
        <v>-12416</v>
      </c>
      <c r="K34" s="111">
        <f>J34/$J$17</f>
        <v>-0.4301850183632458</v>
      </c>
    </row>
    <row r="35" spans="2:11" ht="15" customHeight="1" x14ac:dyDescent="0.2">
      <c r="B35" s="17"/>
      <c r="C35" s="123"/>
      <c r="D35" s="21"/>
      <c r="E35" s="123"/>
      <c r="F35" s="21"/>
      <c r="G35" s="123"/>
      <c r="H35" s="123"/>
      <c r="I35" s="21"/>
      <c r="J35" s="123"/>
    </row>
    <row r="36" spans="2:11" ht="15" customHeight="1" x14ac:dyDescent="0.2">
      <c r="B36" s="17" t="s">
        <v>130</v>
      </c>
      <c r="C36" s="123">
        <v>0.93203747953096316</v>
      </c>
      <c r="D36" s="111">
        <f>C36/$C$17</f>
        <v>1.0226437124544252E-4</v>
      </c>
      <c r="E36" s="123">
        <v>-3</v>
      </c>
      <c r="F36" s="111">
        <f>E36/$E$17</f>
        <v>-3.1592249368155012E-4</v>
      </c>
      <c r="G36" s="123"/>
      <c r="H36" s="123">
        <v>9.1144110487036549</v>
      </c>
      <c r="I36" s="111">
        <f>H36/$H$17</f>
        <v>3.2616701433952385E-4</v>
      </c>
      <c r="J36" s="123">
        <v>262</v>
      </c>
      <c r="K36" s="111">
        <f>J36/$J$17</f>
        <v>9.0776799944563783E-3</v>
      </c>
    </row>
    <row r="37" spans="2:11" ht="15" customHeight="1" x14ac:dyDescent="0.2">
      <c r="B37" s="17"/>
      <c r="C37" s="123"/>
      <c r="D37" s="21"/>
      <c r="E37" s="123"/>
      <c r="F37" s="21"/>
      <c r="G37" s="123"/>
      <c r="H37" s="123"/>
      <c r="I37" s="21"/>
      <c r="J37" s="123"/>
    </row>
    <row r="38" spans="2:11" s="131" customFormat="1" ht="15" customHeight="1" x14ac:dyDescent="0.2">
      <c r="B38" s="23" t="s">
        <v>131</v>
      </c>
      <c r="C38" s="128">
        <v>-235.42975333960121</v>
      </c>
      <c r="D38" s="112">
        <f>C38/$C$17</f>
        <v>-2.5831660449813606E-2</v>
      </c>
      <c r="E38" s="128">
        <v>-321</v>
      </c>
      <c r="F38" s="112">
        <f>E38/$E$17</f>
        <v>-3.3803706823925861E-2</v>
      </c>
      <c r="G38" s="123"/>
      <c r="H38" s="128">
        <v>-756.77172408588467</v>
      </c>
      <c r="I38" s="112">
        <f>H38/$H$17</f>
        <v>-2.7081725024544971E-2</v>
      </c>
      <c r="J38" s="128">
        <v>-642</v>
      </c>
      <c r="K38" s="112">
        <f>J38/$J$17</f>
        <v>-2.2243780749774792E-2</v>
      </c>
    </row>
    <row r="39" spans="2:11" s="131" customFormat="1" ht="15" customHeight="1" x14ac:dyDescent="0.2">
      <c r="B39" s="23"/>
      <c r="C39" s="123"/>
      <c r="D39" s="21"/>
      <c r="E39" s="123"/>
      <c r="F39" s="21"/>
      <c r="G39" s="123"/>
      <c r="H39" s="123"/>
      <c r="I39" s="21"/>
      <c r="J39" s="123"/>
    </row>
    <row r="40" spans="2:11" s="131" customFormat="1" ht="15" customHeight="1" x14ac:dyDescent="0.2">
      <c r="B40" s="17" t="s">
        <v>9</v>
      </c>
      <c r="C40" s="123">
        <v>-4924.800000403724</v>
      </c>
      <c r="D40" s="111">
        <f>C40/$C$17</f>
        <v>-0.54035549708182185</v>
      </c>
      <c r="E40" s="123">
        <v>-3567</v>
      </c>
      <c r="F40" s="111">
        <f>E40/$E$17</f>
        <v>-0.37563184498736307</v>
      </c>
      <c r="G40" s="123"/>
      <c r="H40" s="123">
        <v>-12351.108601224681</v>
      </c>
      <c r="I40" s="111">
        <f>H40/$H$17</f>
        <v>-0.44199501149530063</v>
      </c>
      <c r="J40" s="123">
        <v>-12796</v>
      </c>
      <c r="K40" s="111">
        <f>J40/$J$17</f>
        <v>-0.44335111911856423</v>
      </c>
    </row>
    <row r="41" spans="2:11" s="131" customFormat="1" ht="15" customHeight="1" x14ac:dyDescent="0.2">
      <c r="B41" s="23"/>
      <c r="C41" s="123"/>
      <c r="D41" s="111"/>
      <c r="E41" s="123"/>
      <c r="F41" s="21"/>
      <c r="G41" s="123"/>
      <c r="H41" s="123"/>
      <c r="I41" s="21"/>
      <c r="J41" s="123"/>
    </row>
    <row r="42" spans="2:11" ht="15" customHeight="1" x14ac:dyDescent="0.2">
      <c r="B42" s="17" t="s">
        <v>132</v>
      </c>
      <c r="C42" s="128">
        <v>32.973941235136159</v>
      </c>
      <c r="D42" s="112">
        <f>C42/$C$17</f>
        <v>3.6179439582111213E-3</v>
      </c>
      <c r="E42" s="128">
        <v>37</v>
      </c>
      <c r="F42" s="112">
        <f>E42/$E$17</f>
        <v>3.8963774220724516E-3</v>
      </c>
      <c r="G42" s="123"/>
      <c r="H42" s="128">
        <v>94.350835592221756</v>
      </c>
      <c r="I42" s="112">
        <f>H42/$H$17</f>
        <v>3.3764255508238533E-3</v>
      </c>
      <c r="J42" s="128">
        <v>117</v>
      </c>
      <c r="K42" s="112">
        <f>J42/$J$17</f>
        <v>4.0537731272954061E-3</v>
      </c>
    </row>
    <row r="43" spans="2:11" s="61" customFormat="1" ht="15" customHeight="1" x14ac:dyDescent="0.25">
      <c r="C43" s="125"/>
      <c r="D43" s="21"/>
      <c r="E43" s="125"/>
      <c r="F43" s="30"/>
      <c r="G43" s="127"/>
      <c r="H43" s="125"/>
      <c r="I43" s="21"/>
      <c r="J43" s="125"/>
    </row>
    <row r="44" spans="2:11" s="61" customFormat="1" ht="15" customHeight="1" thickBot="1" x14ac:dyDescent="0.3">
      <c r="B44" s="31" t="s">
        <v>11</v>
      </c>
      <c r="C44" s="137">
        <v>-4891.8260591685876</v>
      </c>
      <c r="D44" s="113">
        <f>C44/$C$17</f>
        <v>-0.53673755312361071</v>
      </c>
      <c r="E44" s="137">
        <v>-3530</v>
      </c>
      <c r="F44" s="113">
        <f>E44/$E$17</f>
        <v>-0.37173546756529063</v>
      </c>
      <c r="G44" s="127"/>
      <c r="H44" s="137">
        <v>-12256.757765632459</v>
      </c>
      <c r="I44" s="114">
        <f>H44/$H$17</f>
        <v>-0.43861858594447678</v>
      </c>
      <c r="J44" s="137">
        <v>-12679</v>
      </c>
      <c r="K44" s="114">
        <f>J44/$J$17</f>
        <v>-0.4392973459912688</v>
      </c>
    </row>
    <row r="45" spans="2:11" ht="15" customHeight="1" thickTop="1" x14ac:dyDescent="0.2">
      <c r="B45" s="17"/>
      <c r="C45" s="123"/>
      <c r="D45" s="32"/>
      <c r="E45" s="123"/>
      <c r="F45" s="32"/>
      <c r="G45" s="123"/>
      <c r="H45" s="123"/>
      <c r="I45" s="32"/>
      <c r="J45" s="123"/>
    </row>
    <row r="46" spans="2:11" ht="15" customHeight="1" x14ac:dyDescent="0.2">
      <c r="B46" s="17"/>
      <c r="C46" s="130"/>
      <c r="D46" s="33"/>
      <c r="E46" s="130"/>
      <c r="F46" s="33"/>
      <c r="G46" s="130"/>
      <c r="H46" s="130"/>
      <c r="I46" s="33"/>
      <c r="J46" s="130"/>
    </row>
    <row r="47" spans="2:11" ht="12.75" customHeight="1" x14ac:dyDescent="0.2">
      <c r="B47" s="44"/>
      <c r="C47" s="135"/>
      <c r="E47" s="135"/>
      <c r="G47" s="136"/>
      <c r="H47" s="135"/>
      <c r="J47" s="135"/>
    </row>
    <row r="48" spans="2:11" ht="12.75" customHeight="1" x14ac:dyDescent="0.2">
      <c r="C48" s="135"/>
      <c r="E48" s="135"/>
      <c r="G48" s="136"/>
      <c r="H48" s="135"/>
    </row>
    <row r="49" spans="3:8" ht="12.75" customHeight="1" x14ac:dyDescent="0.2">
      <c r="C49" s="135"/>
      <c r="E49" s="135"/>
      <c r="G49" s="136"/>
      <c r="H49" s="135"/>
    </row>
    <row r="50" spans="3:8" ht="12.75" customHeight="1" x14ac:dyDescent="0.2">
      <c r="C50" s="135"/>
      <c r="E50" s="135"/>
      <c r="G50" s="136"/>
      <c r="H50" s="135"/>
    </row>
    <row r="51" spans="3:8" ht="12.75" customHeight="1" x14ac:dyDescent="0.2">
      <c r="C51" s="135"/>
      <c r="E51" s="135"/>
    </row>
    <row r="52" spans="3:8" ht="12.75" customHeight="1" x14ac:dyDescent="0.2">
      <c r="C52" s="135"/>
      <c r="E52" s="135"/>
    </row>
    <row r="53" spans="3:8" ht="12.75" customHeight="1" x14ac:dyDescent="0.2">
      <c r="E53" s="135"/>
    </row>
    <row r="54" spans="3:8" ht="12.75" customHeight="1" x14ac:dyDescent="0.2"/>
    <row r="55" spans="3:8" ht="12.75" customHeight="1" x14ac:dyDescent="0.2"/>
    <row r="56" spans="3:8" ht="12.75" customHeight="1" x14ac:dyDescent="0.2"/>
    <row r="57" spans="3:8" ht="12.75" customHeight="1" x14ac:dyDescent="0.2"/>
    <row r="58" spans="3:8" ht="12.75" customHeight="1" x14ac:dyDescent="0.2"/>
    <row r="59" spans="3:8" ht="12.75" customHeight="1" x14ac:dyDescent="0.2"/>
    <row r="60" spans="3:8" ht="12.75" customHeight="1" x14ac:dyDescent="0.2"/>
    <row r="61" spans="3:8" ht="12.75" customHeight="1" x14ac:dyDescent="0.2"/>
    <row r="62" spans="3:8" ht="12.75" customHeight="1" x14ac:dyDescent="0.2"/>
    <row r="63" spans="3:8" ht="12.75" customHeight="1" x14ac:dyDescent="0.2"/>
    <row r="64" spans="3:8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</sheetData>
  <mergeCells count="8">
    <mergeCell ref="H12:K12"/>
    <mergeCell ref="H13:K13"/>
    <mergeCell ref="C12:F12"/>
    <mergeCell ref="C13:F13"/>
    <mergeCell ref="B2:E2"/>
    <mergeCell ref="B4:E4"/>
    <mergeCell ref="B6:E6"/>
    <mergeCell ref="B12:B13"/>
  </mergeCells>
  <printOptions horizontalCentered="1"/>
  <pageMargins left="0.2" right="0.2" top="0.2" bottom="0.2" header="0.3" footer="0.3"/>
  <pageSetup scale="84" orientation="landscape" r:id="rId1"/>
  <headerFooter alignWithMargins="0">
    <oddFooter>&amp;L&amp;8&amp;Z&amp;F&amp;R&amp;8&amp;A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B1:M65"/>
  <sheetViews>
    <sheetView showGridLines="0" zoomScale="80" zoomScaleNormal="80" workbookViewId="0">
      <selection activeCell="J17" sqref="J17:J44"/>
    </sheetView>
  </sheetViews>
  <sheetFormatPr defaultColWidth="9.140625" defaultRowHeight="12.75" x14ac:dyDescent="0.2"/>
  <cols>
    <col min="1" max="1" width="9.140625" style="2"/>
    <col min="2" max="2" width="52.7109375" style="2" customWidth="1"/>
    <col min="3" max="3" width="18" style="2" customWidth="1"/>
    <col min="4" max="4" width="4.7109375" style="2" customWidth="1"/>
    <col min="5" max="5" width="16.140625" style="2" customWidth="1"/>
    <col min="6" max="6" width="12" style="2" bestFit="1" customWidth="1"/>
    <col min="7" max="7" width="12.7109375" style="2" bestFit="1" customWidth="1"/>
    <col min="8" max="8" width="9.140625" style="6" customWidth="1"/>
    <col min="9" max="9" width="16.5703125" style="2" customWidth="1"/>
    <col min="10" max="10" width="5.5703125" style="2" customWidth="1"/>
    <col min="11" max="11" width="18.42578125" style="2" customWidth="1"/>
    <col min="12" max="12" width="12" style="2" customWidth="1"/>
    <col min="13" max="13" width="12.7109375" style="2" customWidth="1"/>
    <col min="14" max="16384" width="9.140625" style="2"/>
  </cols>
  <sheetData>
    <row r="1" spans="2:13" ht="15" customHeight="1" x14ac:dyDescent="0.2"/>
    <row r="2" spans="2:13" ht="15" customHeight="1" x14ac:dyDescent="0.25">
      <c r="B2" s="254" t="s">
        <v>0</v>
      </c>
      <c r="C2" s="254"/>
      <c r="D2" s="254"/>
      <c r="E2" s="254"/>
      <c r="F2" s="105"/>
      <c r="G2" s="105"/>
      <c r="H2" s="1"/>
    </row>
    <row r="3" spans="2:13" ht="15" customHeight="1" x14ac:dyDescent="0.25">
      <c r="B3" s="108"/>
      <c r="C3" s="102"/>
      <c r="D3" s="102"/>
      <c r="E3" s="5"/>
      <c r="F3" s="5"/>
      <c r="G3" s="5"/>
    </row>
    <row r="4" spans="2:13" ht="15" customHeight="1" x14ac:dyDescent="0.25">
      <c r="B4" s="254" t="s">
        <v>1</v>
      </c>
      <c r="C4" s="254"/>
      <c r="D4" s="254"/>
      <c r="E4" s="254"/>
      <c r="F4" s="105"/>
      <c r="G4" s="105"/>
      <c r="H4" s="1"/>
    </row>
    <row r="5" spans="2:13" ht="15" customHeight="1" x14ac:dyDescent="0.25">
      <c r="B5" s="108"/>
      <c r="C5" s="102"/>
      <c r="D5" s="102"/>
      <c r="E5" s="5"/>
      <c r="F5" s="5"/>
      <c r="G5" s="5"/>
    </row>
    <row r="6" spans="2:13" ht="15" customHeight="1" x14ac:dyDescent="0.2">
      <c r="B6" s="255" t="s">
        <v>96</v>
      </c>
      <c r="C6" s="255"/>
      <c r="D6" s="255"/>
      <c r="E6" s="255"/>
      <c r="F6" s="106"/>
      <c r="G6" s="106"/>
      <c r="H6" s="7"/>
    </row>
    <row r="7" spans="2:13" ht="15" customHeight="1" x14ac:dyDescent="0.2"/>
    <row r="8" spans="2:13" ht="15" customHeight="1" x14ac:dyDescent="0.2"/>
    <row r="9" spans="2:13" ht="15" customHeight="1" x14ac:dyDescent="0.2"/>
    <row r="10" spans="2:13" ht="15" customHeight="1" x14ac:dyDescent="0.2"/>
    <row r="11" spans="2:13" ht="15" customHeight="1" x14ac:dyDescent="0.2"/>
    <row r="12" spans="2:13" ht="15" customHeight="1" x14ac:dyDescent="0.2">
      <c r="B12" s="258"/>
      <c r="C12" s="256" t="s">
        <v>2</v>
      </c>
      <c r="D12" s="256"/>
      <c r="E12" s="256"/>
      <c r="F12" s="256"/>
      <c r="G12" s="256"/>
      <c r="H12" s="9"/>
      <c r="I12" s="256" t="s">
        <v>159</v>
      </c>
      <c r="J12" s="256"/>
      <c r="K12" s="256"/>
      <c r="L12" s="256"/>
      <c r="M12" s="256"/>
    </row>
    <row r="13" spans="2:13" ht="15" customHeight="1" x14ac:dyDescent="0.2">
      <c r="B13" s="258"/>
      <c r="C13" s="263" t="s">
        <v>158</v>
      </c>
      <c r="D13" s="263"/>
      <c r="E13" s="263"/>
      <c r="F13" s="263"/>
      <c r="G13" s="263"/>
      <c r="H13" s="9"/>
      <c r="I13" s="263" t="str">
        <f>C13</f>
        <v>September 30</v>
      </c>
      <c r="J13" s="263"/>
      <c r="K13" s="263"/>
      <c r="L13" s="263"/>
      <c r="M13" s="263"/>
    </row>
    <row r="14" spans="2:13" ht="24.6" customHeight="1" x14ac:dyDescent="0.2">
      <c r="B14" s="107" t="s">
        <v>3</v>
      </c>
      <c r="C14" s="11">
        <v>2020</v>
      </c>
      <c r="D14" s="12"/>
      <c r="E14" s="11">
        <v>2019</v>
      </c>
      <c r="F14" s="11" t="s">
        <v>143</v>
      </c>
      <c r="G14" s="11" t="s">
        <v>136</v>
      </c>
      <c r="H14" s="12"/>
      <c r="I14" s="11">
        <v>2020</v>
      </c>
      <c r="J14" s="12"/>
      <c r="K14" s="11">
        <v>2019</v>
      </c>
      <c r="L14" s="11" t="s">
        <v>143</v>
      </c>
      <c r="M14" s="11" t="s">
        <v>136</v>
      </c>
    </row>
    <row r="15" spans="2:13" ht="15" customHeight="1" x14ac:dyDescent="0.2">
      <c r="B15" s="107"/>
      <c r="C15" s="13" t="s">
        <v>4</v>
      </c>
      <c r="D15" s="13"/>
      <c r="E15" s="13" t="s">
        <v>4</v>
      </c>
      <c r="F15" s="13"/>
      <c r="G15" s="13"/>
      <c r="H15" s="14"/>
      <c r="I15" s="13" t="s">
        <v>4</v>
      </c>
      <c r="J15" s="13"/>
      <c r="K15" s="13" t="s">
        <v>4</v>
      </c>
      <c r="L15" s="13"/>
      <c r="M15" s="13"/>
    </row>
    <row r="16" spans="2:13" ht="15" customHeight="1" x14ac:dyDescent="0.2">
      <c r="B16" s="107"/>
      <c r="C16" s="15"/>
      <c r="D16" s="15"/>
      <c r="E16" s="15"/>
      <c r="F16" s="15"/>
      <c r="G16" s="15"/>
      <c r="H16" s="16"/>
      <c r="L16" s="15"/>
      <c r="M16" s="15"/>
    </row>
    <row r="17" spans="2:13" ht="15" customHeight="1" x14ac:dyDescent="0.2">
      <c r="B17" s="17" t="s">
        <v>5</v>
      </c>
      <c r="C17" s="138">
        <v>9114</v>
      </c>
      <c r="D17" s="18"/>
      <c r="E17" s="139">
        <v>9496</v>
      </c>
      <c r="F17" s="18">
        <f>C17-E17</f>
        <v>-382</v>
      </c>
      <c r="G17" s="109">
        <f>F17/E17</f>
        <v>-4.0227464195450716E-2</v>
      </c>
      <c r="H17" s="19"/>
      <c r="I17" s="138">
        <v>27944</v>
      </c>
      <c r="J17" s="18"/>
      <c r="K17" s="139">
        <v>28862</v>
      </c>
      <c r="L17" s="18">
        <f>I17-K17</f>
        <v>-918</v>
      </c>
      <c r="M17" s="109">
        <f>L17/K17</f>
        <v>-3.180652761416395E-2</v>
      </c>
    </row>
    <row r="18" spans="2:13" ht="15" customHeight="1" x14ac:dyDescent="0.2">
      <c r="B18" s="17"/>
      <c r="C18" s="18"/>
      <c r="D18" s="20"/>
      <c r="E18" s="18"/>
      <c r="F18" s="20"/>
      <c r="G18" s="20"/>
      <c r="H18" s="21"/>
      <c r="I18" s="18"/>
      <c r="J18" s="20"/>
      <c r="K18" s="20"/>
      <c r="L18" s="122"/>
      <c r="M18" s="20"/>
    </row>
    <row r="19" spans="2:13" ht="15" customHeight="1" x14ac:dyDescent="0.2">
      <c r="B19" s="17" t="s">
        <v>125</v>
      </c>
      <c r="C19" s="128">
        <v>3792</v>
      </c>
      <c r="D19" s="128"/>
      <c r="E19" s="128">
        <v>3712</v>
      </c>
      <c r="F19" s="128">
        <f>C19-E19</f>
        <v>80</v>
      </c>
      <c r="G19" s="112">
        <f>F19/E19</f>
        <v>2.1551724137931036E-2</v>
      </c>
      <c r="H19" s="21"/>
      <c r="I19" s="128">
        <v>11168</v>
      </c>
      <c r="J19" s="140"/>
      <c r="K19" s="128">
        <v>11501</v>
      </c>
      <c r="L19" s="128">
        <f>I19-K19</f>
        <v>-333</v>
      </c>
      <c r="M19" s="112">
        <f>L19/K19</f>
        <v>-2.8954003999652204E-2</v>
      </c>
    </row>
    <row r="20" spans="2:13" s="6" customFormat="1" ht="15" customHeight="1" x14ac:dyDescent="0.2">
      <c r="B20" s="23"/>
      <c r="C20" s="123"/>
      <c r="D20" s="123"/>
      <c r="E20" s="123"/>
      <c r="F20" s="123"/>
      <c r="G20" s="21"/>
      <c r="H20" s="21"/>
      <c r="I20" s="123"/>
      <c r="J20" s="21"/>
      <c r="K20" s="123"/>
      <c r="L20" s="123"/>
      <c r="M20" s="21"/>
    </row>
    <row r="21" spans="2:13" ht="15" customHeight="1" x14ac:dyDescent="0.2">
      <c r="B21" s="17" t="s">
        <v>6</v>
      </c>
      <c r="C21" s="122">
        <v>5322</v>
      </c>
      <c r="D21" s="123"/>
      <c r="E21" s="122">
        <v>5784</v>
      </c>
      <c r="F21" s="122">
        <f>C21-E21</f>
        <v>-462</v>
      </c>
      <c r="G21" s="109">
        <f>F21/E21</f>
        <v>-7.9875518672199164E-2</v>
      </c>
      <c r="H21" s="21"/>
      <c r="I21" s="122">
        <v>16776</v>
      </c>
      <c r="J21" s="18"/>
      <c r="K21" s="122">
        <v>17361</v>
      </c>
      <c r="L21" s="122">
        <f>I21-K21</f>
        <v>-585</v>
      </c>
      <c r="M21" s="109">
        <f>L21/K21</f>
        <v>-3.3696215655780196E-2</v>
      </c>
    </row>
    <row r="22" spans="2:13" ht="15" customHeight="1" x14ac:dyDescent="0.2">
      <c r="B22" s="17"/>
      <c r="C22" s="124"/>
      <c r="D22" s="124"/>
      <c r="E22" s="124"/>
      <c r="F22" s="124"/>
      <c r="G22" s="24"/>
      <c r="H22" s="24"/>
      <c r="I22" s="124"/>
      <c r="J22" s="24"/>
      <c r="K22" s="124"/>
      <c r="L22" s="124"/>
      <c r="M22" s="24"/>
    </row>
    <row r="23" spans="2:13" ht="15" customHeight="1" x14ac:dyDescent="0.2">
      <c r="B23" s="17"/>
      <c r="C23" s="123"/>
      <c r="D23" s="123"/>
      <c r="E23" s="123"/>
      <c r="F23" s="123"/>
      <c r="G23" s="21"/>
      <c r="H23" s="21"/>
      <c r="I23" s="123"/>
      <c r="J23" s="21"/>
      <c r="K23" s="123"/>
      <c r="L23" s="123"/>
      <c r="M23" s="21"/>
    </row>
    <row r="24" spans="2:13" ht="15" customHeight="1" x14ac:dyDescent="0.2">
      <c r="B24" s="17" t="s">
        <v>7</v>
      </c>
      <c r="C24" s="122"/>
      <c r="D24" s="122"/>
      <c r="E24" s="122"/>
      <c r="F24" s="122"/>
      <c r="G24" s="20"/>
      <c r="H24" s="21"/>
      <c r="I24" s="122"/>
      <c r="J24" s="20"/>
      <c r="K24" s="122"/>
      <c r="L24" s="122"/>
      <c r="M24" s="20"/>
    </row>
    <row r="25" spans="2:13" ht="15" customHeight="1" x14ac:dyDescent="0.2">
      <c r="B25" s="17"/>
      <c r="C25" s="122"/>
      <c r="D25" s="122"/>
      <c r="E25" s="122"/>
      <c r="F25" s="122"/>
      <c r="G25" s="20"/>
      <c r="H25" s="21"/>
      <c r="I25" s="122"/>
      <c r="J25" s="20"/>
      <c r="K25" s="122"/>
      <c r="L25" s="122"/>
      <c r="M25" s="20"/>
    </row>
    <row r="26" spans="2:13" ht="15" customHeight="1" x14ac:dyDescent="0.2">
      <c r="B26" s="17" t="s">
        <v>126</v>
      </c>
      <c r="C26" s="122">
        <v>4768.8289867592839</v>
      </c>
      <c r="D26" s="123"/>
      <c r="E26" s="122">
        <v>3516</v>
      </c>
      <c r="F26" s="122">
        <f>C26-E26</f>
        <v>1252.8289867592839</v>
      </c>
      <c r="G26" s="109">
        <f>F26/E26</f>
        <v>0.35632223741731622</v>
      </c>
      <c r="H26" s="21"/>
      <c r="I26" s="122">
        <v>12264.029234180762</v>
      </c>
      <c r="J26" s="18"/>
      <c r="K26" s="122">
        <v>11990</v>
      </c>
      <c r="L26" s="122">
        <f>I26-K26</f>
        <v>274.0292341807617</v>
      </c>
      <c r="M26" s="109">
        <f>L26/K26</f>
        <v>2.2854815194392135E-2</v>
      </c>
    </row>
    <row r="27" spans="2:13" ht="15" customHeight="1" x14ac:dyDescent="0.2">
      <c r="B27" s="17"/>
      <c r="C27" s="122"/>
      <c r="D27" s="122"/>
      <c r="E27" s="122"/>
      <c r="F27" s="122"/>
      <c r="G27" s="25"/>
      <c r="H27" s="21"/>
      <c r="I27" s="122"/>
      <c r="J27" s="20"/>
      <c r="K27" s="122"/>
      <c r="L27" s="122"/>
      <c r="M27" s="25"/>
    </row>
    <row r="28" spans="2:13" ht="15" customHeight="1" x14ac:dyDescent="0.2">
      <c r="B28" s="17" t="s">
        <v>127</v>
      </c>
      <c r="C28" s="122">
        <v>2941.7114094704257</v>
      </c>
      <c r="D28" s="123"/>
      <c r="E28" s="122">
        <v>3027</v>
      </c>
      <c r="F28" s="122">
        <f>C28-E28</f>
        <v>-85.288590529574321</v>
      </c>
      <c r="G28" s="109">
        <f>F28/E28</f>
        <v>-2.8175946656615238E-2</v>
      </c>
      <c r="H28" s="21"/>
      <c r="I28" s="122">
        <v>9123.3483202557654</v>
      </c>
      <c r="J28" s="18"/>
      <c r="K28" s="122">
        <v>10473</v>
      </c>
      <c r="L28" s="122">
        <f>I28-K28</f>
        <v>-1349.6516797442346</v>
      </c>
      <c r="M28" s="109">
        <f>L28/K28</f>
        <v>-0.12886963427329653</v>
      </c>
    </row>
    <row r="29" spans="2:13" ht="15" customHeight="1" x14ac:dyDescent="0.2">
      <c r="B29" s="17"/>
      <c r="C29" s="122"/>
      <c r="D29" s="122"/>
      <c r="E29" s="122"/>
      <c r="F29" s="122"/>
      <c r="G29" s="25"/>
      <c r="H29" s="21"/>
      <c r="I29" s="122"/>
      <c r="J29" s="20"/>
      <c r="K29" s="122"/>
      <c r="L29" s="122"/>
      <c r="M29" s="25"/>
    </row>
    <row r="30" spans="2:13" ht="15" customHeight="1" x14ac:dyDescent="0.2">
      <c r="B30" s="17" t="s">
        <v>128</v>
      </c>
      <c r="C30" s="128">
        <v>2301.761888313943</v>
      </c>
      <c r="D30" s="128"/>
      <c r="E30" s="128">
        <v>2484</v>
      </c>
      <c r="F30" s="128">
        <f>C30-E30</f>
        <v>-182.23811168605698</v>
      </c>
      <c r="G30" s="112">
        <f>F30/E30</f>
        <v>-7.3364779261697655E-2</v>
      </c>
      <c r="H30" s="21"/>
      <c r="I30" s="128">
        <v>6992.0737337509718</v>
      </c>
      <c r="J30" s="140"/>
      <c r="K30" s="128">
        <v>7314</v>
      </c>
      <c r="L30" s="128">
        <f>I30-K30</f>
        <v>-321.92626624902823</v>
      </c>
      <c r="M30" s="112">
        <f>L30/K30</f>
        <v>-4.4015076052642634E-2</v>
      </c>
    </row>
    <row r="31" spans="2:13" s="6" customFormat="1" ht="15" customHeight="1" x14ac:dyDescent="0.2">
      <c r="B31" s="23"/>
      <c r="C31" s="123"/>
      <c r="D31" s="123"/>
      <c r="E31" s="123"/>
      <c r="F31" s="123"/>
      <c r="G31" s="26"/>
      <c r="H31" s="21"/>
      <c r="I31" s="123"/>
      <c r="J31" s="21"/>
      <c r="K31" s="123"/>
      <c r="L31" s="123"/>
      <c r="M31" s="26"/>
    </row>
    <row r="32" spans="2:13" ht="15" customHeight="1" x14ac:dyDescent="0.2">
      <c r="B32" s="17" t="s">
        <v>129</v>
      </c>
      <c r="C32" s="128">
        <v>10013</v>
      </c>
      <c r="D32" s="128"/>
      <c r="E32" s="128">
        <v>9027</v>
      </c>
      <c r="F32" s="128">
        <f>C32-E32</f>
        <v>986</v>
      </c>
      <c r="G32" s="112">
        <f>F32/E32</f>
        <v>0.10922787193973635</v>
      </c>
      <c r="H32" s="21"/>
      <c r="I32" s="128">
        <v>28379.451288187502</v>
      </c>
      <c r="J32" s="140"/>
      <c r="K32" s="128">
        <v>29777</v>
      </c>
      <c r="L32" s="128">
        <f>I32-K32</f>
        <v>-1397.5487118124984</v>
      </c>
      <c r="M32" s="112">
        <f>L32/K32</f>
        <v>-4.693383187737174E-2</v>
      </c>
    </row>
    <row r="33" spans="2:13" ht="15" customHeight="1" x14ac:dyDescent="0.2">
      <c r="B33" s="17"/>
      <c r="C33" s="123"/>
      <c r="D33" s="123"/>
      <c r="E33" s="123"/>
      <c r="F33" s="123"/>
      <c r="G33" s="26"/>
      <c r="H33" s="21"/>
      <c r="I33" s="123"/>
      <c r="J33" s="21"/>
      <c r="K33" s="123"/>
      <c r="L33" s="123"/>
      <c r="M33" s="26"/>
    </row>
    <row r="34" spans="2:13" ht="15" customHeight="1" x14ac:dyDescent="0.2">
      <c r="B34" s="17" t="s">
        <v>8</v>
      </c>
      <c r="C34" s="122">
        <v>-4691</v>
      </c>
      <c r="D34" s="123"/>
      <c r="E34" s="123">
        <v>-3243</v>
      </c>
      <c r="F34" s="122">
        <f>C34-E34</f>
        <v>-1448</v>
      </c>
      <c r="G34" s="109">
        <f>F34/E34</f>
        <v>0.44650015417823002</v>
      </c>
      <c r="H34" s="21"/>
      <c r="I34" s="122">
        <v>-11603.4512881875</v>
      </c>
      <c r="J34" s="18"/>
      <c r="K34" s="122">
        <v>-12416</v>
      </c>
      <c r="L34" s="122">
        <f>I34-K34</f>
        <v>812.54871181250019</v>
      </c>
      <c r="M34" s="109">
        <f>L34/K34</f>
        <v>-6.5443678464279981E-2</v>
      </c>
    </row>
    <row r="35" spans="2:13" ht="15" customHeight="1" x14ac:dyDescent="0.2">
      <c r="B35" s="17"/>
      <c r="C35" s="123"/>
      <c r="D35" s="123"/>
      <c r="E35" s="123"/>
      <c r="F35" s="123"/>
      <c r="G35" s="21"/>
      <c r="H35" s="21"/>
      <c r="I35" s="123"/>
      <c r="J35" s="21"/>
      <c r="K35" s="123"/>
      <c r="L35" s="123"/>
      <c r="M35" s="21"/>
    </row>
    <row r="36" spans="2:13" ht="15" customHeight="1" x14ac:dyDescent="0.2">
      <c r="B36" s="17" t="s">
        <v>130</v>
      </c>
      <c r="C36" s="122">
        <v>0.93203747953096316</v>
      </c>
      <c r="D36" s="123"/>
      <c r="E36" s="122">
        <v>-3</v>
      </c>
      <c r="F36" s="122">
        <f>C36-E36</f>
        <v>3.9320374795309632</v>
      </c>
      <c r="G36" s="109">
        <f>F36/E36</f>
        <v>-1.3106791598436545</v>
      </c>
      <c r="H36" s="21"/>
      <c r="I36" s="122">
        <v>9.1144110487036549</v>
      </c>
      <c r="J36" s="18"/>
      <c r="K36" s="122">
        <v>262</v>
      </c>
      <c r="L36" s="122">
        <f>I36-K36</f>
        <v>-252.88558895129634</v>
      </c>
      <c r="M36" s="109">
        <f>L36/K36</f>
        <v>-0.96521217156983341</v>
      </c>
    </row>
    <row r="37" spans="2:13" ht="15" customHeight="1" x14ac:dyDescent="0.2">
      <c r="B37" s="17"/>
      <c r="C37" s="123"/>
      <c r="D37" s="123"/>
      <c r="E37" s="123"/>
      <c r="F37" s="123"/>
      <c r="G37" s="21"/>
      <c r="H37" s="21"/>
      <c r="I37" s="123"/>
      <c r="J37" s="21"/>
      <c r="K37" s="123"/>
      <c r="L37" s="123"/>
      <c r="M37" s="21"/>
    </row>
    <row r="38" spans="2:13" s="6" customFormat="1" ht="15" customHeight="1" x14ac:dyDescent="0.2">
      <c r="B38" s="23" t="s">
        <v>131</v>
      </c>
      <c r="C38" s="128">
        <v>-235.42975333960121</v>
      </c>
      <c r="D38" s="128"/>
      <c r="E38" s="128">
        <v>-321</v>
      </c>
      <c r="F38" s="128">
        <f>C38-E38</f>
        <v>85.570246660398794</v>
      </c>
      <c r="G38" s="112">
        <f>F38/E38</f>
        <v>-0.26657397713519876</v>
      </c>
      <c r="H38" s="27"/>
      <c r="I38" s="128">
        <v>-756.77172408588467</v>
      </c>
      <c r="J38" s="140"/>
      <c r="K38" s="128">
        <v>-642</v>
      </c>
      <c r="L38" s="128">
        <f>I38-K38</f>
        <v>-114.77172408588467</v>
      </c>
      <c r="M38" s="112">
        <f>L38/K38</f>
        <v>0.17877215589701662</v>
      </c>
    </row>
    <row r="39" spans="2:13" s="6" customFormat="1" ht="15" customHeight="1" x14ac:dyDescent="0.2">
      <c r="B39" s="23"/>
      <c r="C39" s="123"/>
      <c r="D39" s="123"/>
      <c r="E39" s="123"/>
      <c r="F39" s="123"/>
      <c r="G39" s="21"/>
      <c r="H39" s="21"/>
      <c r="I39" s="123"/>
      <c r="J39" s="21"/>
      <c r="K39" s="123"/>
      <c r="L39" s="123"/>
      <c r="M39" s="21"/>
    </row>
    <row r="40" spans="2:13" s="6" customFormat="1" ht="15" customHeight="1" x14ac:dyDescent="0.2">
      <c r="B40" s="17" t="s">
        <v>9</v>
      </c>
      <c r="C40" s="122">
        <v>-4924.800000403724</v>
      </c>
      <c r="D40" s="123"/>
      <c r="E40" s="122">
        <v>-3567</v>
      </c>
      <c r="F40" s="122">
        <f>C40-E40</f>
        <v>-1357.800000403724</v>
      </c>
      <c r="G40" s="109">
        <f>F40/E40</f>
        <v>0.38065601356986933</v>
      </c>
      <c r="H40" s="21"/>
      <c r="I40" s="122">
        <v>-12351.108601224681</v>
      </c>
      <c r="J40" s="18"/>
      <c r="K40" s="122">
        <v>-12796</v>
      </c>
      <c r="L40" s="122">
        <f>I40-K40</f>
        <v>444.89139877531852</v>
      </c>
      <c r="M40" s="109">
        <f>L40/K40</f>
        <v>-3.4768005531050215E-2</v>
      </c>
    </row>
    <row r="41" spans="2:13" s="6" customFormat="1" ht="15" customHeight="1" x14ac:dyDescent="0.2">
      <c r="B41" s="23"/>
      <c r="C41" s="123"/>
      <c r="D41" s="123"/>
      <c r="E41" s="123"/>
      <c r="F41" s="123"/>
      <c r="G41" s="21"/>
      <c r="H41" s="21"/>
      <c r="I41" s="123"/>
      <c r="J41" s="21"/>
      <c r="K41" s="123"/>
      <c r="L41" s="123"/>
      <c r="M41" s="21"/>
    </row>
    <row r="42" spans="2:13" ht="15" customHeight="1" x14ac:dyDescent="0.2">
      <c r="B42" s="17" t="s">
        <v>132</v>
      </c>
      <c r="C42" s="128">
        <v>32.973941235136159</v>
      </c>
      <c r="D42" s="128"/>
      <c r="E42" s="128">
        <v>37</v>
      </c>
      <c r="F42" s="128">
        <f>C42-E42</f>
        <v>-4.0260587648638406</v>
      </c>
      <c r="G42" s="112">
        <f>F42/E42</f>
        <v>-0.10881239905037407</v>
      </c>
      <c r="H42" s="27"/>
      <c r="I42" s="128">
        <v>94.350835592221756</v>
      </c>
      <c r="J42" s="140"/>
      <c r="K42" s="128">
        <v>117</v>
      </c>
      <c r="L42" s="128">
        <f>I42-K42</f>
        <v>-22.649164407778244</v>
      </c>
      <c r="M42" s="112">
        <f>L42/K42</f>
        <v>-0.19358260177588243</v>
      </c>
    </row>
    <row r="43" spans="2:13" s="28" customFormat="1" ht="15" customHeight="1" x14ac:dyDescent="0.2">
      <c r="C43" s="125"/>
      <c r="D43" s="123"/>
      <c r="E43" s="125"/>
      <c r="F43" s="125"/>
      <c r="G43" s="29"/>
      <c r="H43" s="30"/>
      <c r="I43" s="125"/>
      <c r="J43" s="21"/>
      <c r="K43" s="125"/>
      <c r="L43" s="125"/>
      <c r="M43" s="29"/>
    </row>
    <row r="44" spans="2:13" s="28" customFormat="1" ht="15" customHeight="1" thickBot="1" x14ac:dyDescent="0.3">
      <c r="B44" s="31" t="s">
        <v>11</v>
      </c>
      <c r="C44" s="141">
        <v>-4891.8260591685876</v>
      </c>
      <c r="D44" s="129"/>
      <c r="E44" s="141">
        <v>-3530</v>
      </c>
      <c r="F44" s="141">
        <f>C44-E44</f>
        <v>-1361.8260591685876</v>
      </c>
      <c r="G44" s="114">
        <f>F44/E44</f>
        <v>0.38578641902792848</v>
      </c>
      <c r="H44" s="32"/>
      <c r="I44" s="141">
        <v>-12256.757765632459</v>
      </c>
      <c r="J44" s="142"/>
      <c r="K44" s="141">
        <v>-12679</v>
      </c>
      <c r="L44" s="141">
        <f>I44-K44</f>
        <v>422.24223436754073</v>
      </c>
      <c r="M44" s="114">
        <f>L44/K44</f>
        <v>-3.3302487133649396E-2</v>
      </c>
    </row>
    <row r="45" spans="2:13" ht="15" customHeight="1" thickTop="1" x14ac:dyDescent="0.2">
      <c r="B45" s="17"/>
      <c r="C45" s="123"/>
      <c r="D45" s="123"/>
      <c r="E45" s="123"/>
      <c r="F45" s="123"/>
      <c r="G45" s="32"/>
      <c r="H45" s="32"/>
      <c r="I45" s="32"/>
      <c r="J45" s="32"/>
      <c r="K45" s="123"/>
      <c r="L45" s="126"/>
    </row>
    <row r="46" spans="2:13" ht="12.75" customHeight="1" x14ac:dyDescent="0.2">
      <c r="C46" s="121"/>
      <c r="F46" s="126"/>
      <c r="K46" s="126"/>
      <c r="L46" s="126"/>
    </row>
    <row r="47" spans="2:13" ht="12.75" customHeight="1" x14ac:dyDescent="0.2">
      <c r="C47" s="121"/>
      <c r="F47" s="126"/>
      <c r="K47" s="126"/>
      <c r="L47" s="126"/>
    </row>
    <row r="48" spans="2:13" ht="12.75" customHeight="1" x14ac:dyDescent="0.2">
      <c r="C48" s="121"/>
      <c r="L48" s="126"/>
    </row>
    <row r="49" spans="3:3" ht="12.75" customHeight="1" x14ac:dyDescent="0.2">
      <c r="C49" s="121"/>
    </row>
    <row r="50" spans="3:3" ht="12.75" customHeight="1" x14ac:dyDescent="0.2">
      <c r="C50" s="121"/>
    </row>
    <row r="51" spans="3:3" ht="12.75" customHeight="1" x14ac:dyDescent="0.2">
      <c r="C51" s="121"/>
    </row>
    <row r="52" spans="3:3" ht="12.75" customHeight="1" x14ac:dyDescent="0.2"/>
    <row r="53" spans="3:3" ht="12.75" customHeight="1" x14ac:dyDescent="0.2"/>
    <row r="54" spans="3:3" ht="12.75" customHeight="1" x14ac:dyDescent="0.2"/>
    <row r="55" spans="3:3" ht="12.75" customHeight="1" x14ac:dyDescent="0.2"/>
    <row r="56" spans="3:3" ht="12.75" customHeight="1" x14ac:dyDescent="0.2"/>
    <row r="57" spans="3:3" ht="12.75" customHeight="1" x14ac:dyDescent="0.2"/>
    <row r="58" spans="3:3" ht="12.75" customHeight="1" x14ac:dyDescent="0.2"/>
    <row r="59" spans="3:3" ht="12.75" customHeight="1" x14ac:dyDescent="0.2"/>
    <row r="60" spans="3:3" ht="12.75" customHeight="1" x14ac:dyDescent="0.2"/>
    <row r="61" spans="3:3" ht="12.75" customHeight="1" x14ac:dyDescent="0.2"/>
    <row r="62" spans="3:3" ht="12.75" customHeight="1" x14ac:dyDescent="0.2"/>
    <row r="63" spans="3:3" ht="12.75" customHeight="1" x14ac:dyDescent="0.2"/>
    <row r="64" spans="3:3" ht="12.75" customHeight="1" x14ac:dyDescent="0.2"/>
    <row r="65" ht="12.75" customHeight="1" x14ac:dyDescent="0.2"/>
  </sheetData>
  <mergeCells count="8">
    <mergeCell ref="I12:M12"/>
    <mergeCell ref="I13:M13"/>
    <mergeCell ref="C12:G12"/>
    <mergeCell ref="C13:G13"/>
    <mergeCell ref="B2:E2"/>
    <mergeCell ref="B4:E4"/>
    <mergeCell ref="B6:E6"/>
    <mergeCell ref="B12:B13"/>
  </mergeCells>
  <printOptions horizontalCentered="1"/>
  <pageMargins left="0.2" right="0.2" top="0.2" bottom="0.2" header="0.3" footer="0.3"/>
  <pageSetup scale="69" orientation="landscape" r:id="rId1"/>
  <headerFooter alignWithMargins="0">
    <oddFooter>&amp;L&amp;8&amp;Z&amp;F&amp;R&amp;8&amp;A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Approval</vt:lpstr>
      <vt:lpstr>P&amp;L</vt:lpstr>
      <vt:lpstr>Non-GAAP</vt:lpstr>
      <vt:lpstr>NON GAAP old</vt:lpstr>
      <vt:lpstr>BalanceSheet</vt:lpstr>
      <vt:lpstr>Cash Flow</vt:lpstr>
      <vt:lpstr>P&amp;L with % of Rev</vt:lpstr>
      <vt:lpstr>P&amp;L Flux</vt:lpstr>
      <vt:lpstr>BalanceSheet!Print_Area</vt:lpstr>
      <vt:lpstr>'Cash Flow'!Print_Area</vt:lpstr>
      <vt:lpstr>'NON GAAP old'!Print_Area</vt:lpstr>
      <vt:lpstr>'Non-GAAP'!Print_Area</vt:lpstr>
      <vt:lpstr>'P&amp;L'!Print_Area</vt:lpstr>
      <vt:lpstr>'P&amp;L Flux'!Print_Area</vt:lpstr>
      <vt:lpstr>'P&amp;L with % of Rev'!Print_Area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Maridol Turnbull</dc:creator>
  <cp:lastModifiedBy>Chad Rusek</cp:lastModifiedBy>
  <cp:lastPrinted>2020-08-11T22:40:48Z</cp:lastPrinted>
  <dcterms:created xsi:type="dcterms:W3CDTF">2016-07-27T16:07:32Z</dcterms:created>
  <dcterms:modified xsi:type="dcterms:W3CDTF">2020-11-16T20:29:14Z</dcterms:modified>
</cp:coreProperties>
</file>